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60" windowWidth="19420" windowHeight="11020" tabRatio="479"/>
  </bookViews>
  <sheets>
    <sheet name="Page 1&amp;2" sheetId="5" r:id="rId1"/>
    <sheet name="Data Reconciliation" sheetId="6" r:id="rId2"/>
  </sheets>
  <definedNames>
    <definedName name="_xlnm.Print_Area" localSheetId="1">'Data Reconciliation'!$A$1:$M$44</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5"/>
  <c r="J22"/>
  <c r="G22"/>
  <c r="G23" s="1"/>
  <c r="G36" i="6"/>
  <c r="G39" s="1"/>
  <c r="G27"/>
  <c r="G26"/>
  <c r="G6"/>
  <c r="G9"/>
  <c r="G11"/>
  <c r="G34"/>
  <c r="G19"/>
  <c r="G7"/>
  <c r="K34"/>
  <c r="K39"/>
  <c r="K29"/>
  <c r="K24"/>
  <c r="K19"/>
  <c r="K11"/>
  <c r="K7"/>
  <c r="G29" l="1"/>
</calcChain>
</file>

<file path=xl/sharedStrings.xml><?xml version="1.0" encoding="utf-8"?>
<sst xmlns="http://schemas.openxmlformats.org/spreadsheetml/2006/main" count="225" uniqueCount="139">
  <si>
    <t>Please print telephone numbers and email addresses clearly</t>
  </si>
  <si>
    <t>Parish Number ___________________</t>
  </si>
  <si>
    <t>Name of Parish______________________________________   Tel:_________________</t>
  </si>
  <si>
    <t>Email:</t>
  </si>
  <si>
    <t>_________________________________</t>
  </si>
  <si>
    <t>Address _________________________________________       City:_____________________</t>
  </si>
  <si>
    <t>________________     Zip: _________</t>
  </si>
  <si>
    <t>Y/E 12/31/22</t>
  </si>
  <si>
    <t>A</t>
  </si>
  <si>
    <r>
      <rPr>
        <b/>
        <sz val="11"/>
        <color theme="1"/>
        <rFont val="Calibri"/>
        <family val="2"/>
        <scheme val="minor"/>
      </rPr>
      <t>TOTAL PARISH INCOME</t>
    </r>
    <r>
      <rPr>
        <sz val="11"/>
        <color theme="1"/>
        <rFont val="Calibri"/>
        <family val="2"/>
        <scheme val="minor"/>
      </rPr>
      <t xml:space="preserve">, all funds from all sources including all fund raisers, etc. excluding </t>
    </r>
  </si>
  <si>
    <t>Amount</t>
  </si>
  <si>
    <t>Page Reference*</t>
  </si>
  <si>
    <t xml:space="preserve">  donations from all sources to any parish endowment/foundation but including any funds</t>
  </si>
  <si>
    <t xml:space="preserve">  transferred from any such endowment/foundation to the parish for any purpose.                                                 </t>
  </si>
  <si>
    <t>A.</t>
  </si>
  <si>
    <t xml:space="preserve"> </t>
  </si>
  <si>
    <t>______</t>
  </si>
  <si>
    <t>B</t>
  </si>
  <si>
    <r>
      <rPr>
        <b/>
        <sz val="11"/>
        <color theme="1"/>
        <rFont val="Calibri"/>
        <family val="2"/>
        <scheme val="minor"/>
      </rPr>
      <t xml:space="preserve">TOTAL PARISH EXPENDITURES </t>
    </r>
    <r>
      <rPr>
        <sz val="11"/>
        <color theme="1"/>
        <rFont val="Calibri"/>
        <family val="2"/>
        <scheme val="minor"/>
      </rPr>
      <t xml:space="preserve">for all purposes:                                                                                           </t>
    </r>
    <r>
      <rPr>
        <b/>
        <sz val="11"/>
        <color theme="1"/>
        <rFont val="Times New Roman"/>
        <family val="1"/>
      </rPr>
      <t/>
    </r>
  </si>
  <si>
    <t>B.</t>
  </si>
  <si>
    <t>C</t>
  </si>
  <si>
    <r>
      <t xml:space="preserve"> DETAILED DEDUCTIBLE EXPENDITURES: </t>
    </r>
    <r>
      <rPr>
        <sz val="11"/>
        <rFont val="Calibri"/>
        <family val="2"/>
        <scheme val="minor"/>
      </rPr>
      <t>(</t>
    </r>
    <r>
      <rPr>
        <b/>
        <sz val="11"/>
        <rFont val="Calibri"/>
        <family val="2"/>
        <scheme val="minor"/>
      </rPr>
      <t>Deductible expenses must be included in line B, above)</t>
    </r>
    <r>
      <rPr>
        <b/>
        <sz val="10.5"/>
        <color theme="1"/>
        <rFont val="Calibri"/>
        <family val="2"/>
        <scheme val="minor"/>
      </rPr>
      <t xml:space="preserve">  Note: Refer to the Allocation Manual to find answers about how to fill out this form and allowed deductions.</t>
    </r>
  </si>
  <si>
    <t>C.</t>
  </si>
  <si>
    <t xml:space="preserve">Archdiocese Parish Total Commitment payments included in Line B  expenses above. </t>
  </si>
  <si>
    <t>$_____________</t>
  </si>
  <si>
    <t>Payments to ABC/GOA for Pension/ancillary benefits included in line B above. (Does not include health insurance or any other benefit paid by the parish).</t>
  </si>
  <si>
    <t>Facility construction, iconography,  land purchases, property purchases, related professional fees, capital item purchases and repairs over $2500 each that have been included in Line B expenses above.</t>
  </si>
  <si>
    <t xml:space="preserve">                                                                                         TOTAL FOR ITEM C (Lines 1 THRU 7)</t>
  </si>
  <si>
    <t xml:space="preserve">TOTAL NET PARISH EXPENDITURES                               LINE B MINUS LINE C               </t>
  </si>
  <si>
    <t>*Note that if an amount on this page comes from more than one place, you should use the attached Total Commitment Data Reconcilation Form, located in Tab 4 below.</t>
  </si>
  <si>
    <t>STEWARDSHIP  (see definitions on page 2)</t>
  </si>
  <si>
    <t xml:space="preserve">The number of pledge units in the parish </t>
  </si>
  <si>
    <t xml:space="preserve">Total Parish Income from Stewardship and Dues </t>
  </si>
  <si>
    <t>We certify that the information on this data submission form is, to the best of our knowledge, complete and accurate: And further certify: All expenses incurred and paid by a supporting foundation, private foundation, public charity, an individual, or any other entity; (i) on behalf of the parish, (ii) as required to operate the parish, or (iii) maintain parish related assests are included on Line B above, as required.  The Archdiocese Finance Committee shall have the discretion to work with the parish to impute expenses to the parish and such discretion shall be binding.</t>
  </si>
  <si>
    <t>Signatures:</t>
  </si>
  <si>
    <t>Parish Priest:_____________________________________________________________</t>
  </si>
  <si>
    <t>Parish Council President:________________________________________________</t>
  </si>
  <si>
    <t xml:space="preserve">Attach your financial statements (full Balance Sheet and Income and Expense reports) and schedules, and  number the pages. (submit one-sided copies only )             </t>
  </si>
  <si>
    <t>If your Financial Statements have been prepared on a GAAP basis and allocated any expenses for items 5 and 6, you MUST provide internal financial statements and cross reference your responses to those internal financial statements.</t>
  </si>
  <si>
    <t>STEWARDSHIP DEFINITION/EXPLANATION OF TERMS</t>
  </si>
  <si>
    <r>
      <rPr>
        <b/>
        <sz val="10.5"/>
        <rFont val="Calibri"/>
        <family val="2"/>
        <scheme val="minor"/>
      </rPr>
      <t>PLEDGE UNITS</t>
    </r>
    <r>
      <rPr>
        <sz val="10.5"/>
        <rFont val="Calibri"/>
        <family val="2"/>
        <scheme val="minor"/>
      </rPr>
      <t xml:space="preserve">: Families or individuals that comprise one pledging/giving unit in parish records with or without a pledge card. </t>
    </r>
  </si>
  <si>
    <r>
      <rPr>
        <b/>
        <sz val="10.5"/>
        <rFont val="Calibri"/>
        <family val="2"/>
        <scheme val="minor"/>
      </rPr>
      <t>TOTAL PARISH INCOME FROM STEWARDSHIP OR DUES</t>
    </r>
    <r>
      <rPr>
        <sz val="10.5"/>
        <rFont val="Calibri"/>
        <family val="2"/>
        <scheme val="minor"/>
      </rPr>
      <t>: the total amount that people give to the parish that is recorded in their name as stewardship or dues, (with or without a pledge card).</t>
    </r>
  </si>
  <si>
    <r>
      <rPr>
        <b/>
        <sz val="10.5"/>
        <rFont val="Calibri"/>
        <family val="2"/>
        <scheme val="minor"/>
      </rPr>
      <t>NOTE</t>
    </r>
    <r>
      <rPr>
        <sz val="10.5"/>
        <rFont val="Calibri"/>
        <family val="2"/>
        <scheme val="minor"/>
      </rPr>
      <t>: This excludes Candles, memorials and trays because they don't reflect ongoing, committed giving. It's the committed, regular giving that is recorded as stewardship or dues that is the main focus of this inquiry.</t>
    </r>
  </si>
  <si>
    <t>Is the parish engaged in any business activities?  List any and all business related activities such as property rental, catering, weekly food sales</t>
  </si>
  <si>
    <t>Provide financial statements for these businesses, if not in the total income and total expense above.</t>
  </si>
  <si>
    <t>Clearly print names and information below</t>
  </si>
  <si>
    <t>Person preparing form:_______________________________________  Tel :_________________</t>
  </si>
  <si>
    <t>Parish Council Treasurer:_____________________________________  Tel :_________________</t>
  </si>
  <si>
    <t>Parish Council President:______________________________________  Tel:_________________</t>
  </si>
  <si>
    <t>Total Commitment Data Reconciliation Form</t>
  </si>
  <si>
    <t>Use this form for Data Form deduction lines where the information is found in more than one spot  in the financial statements.</t>
  </si>
  <si>
    <t>Line</t>
  </si>
  <si>
    <t>Description</t>
  </si>
  <si>
    <t>2022 Amount</t>
  </si>
  <si>
    <r>
      <rPr>
        <b/>
        <sz val="11"/>
        <color rgb="FF000000"/>
        <rFont val="Calibri"/>
        <family val="2"/>
      </rPr>
      <t>TOTAL PARISH INCOME</t>
    </r>
    <r>
      <rPr>
        <sz val="11"/>
        <color theme="1"/>
        <rFont val="Calibri"/>
        <family val="2"/>
        <scheme val="minor"/>
      </rPr>
      <t>,</t>
    </r>
  </si>
  <si>
    <t>Total L</t>
  </si>
  <si>
    <t>To data form</t>
  </si>
  <si>
    <r>
      <rPr>
        <b/>
        <sz val="11"/>
        <color rgb="FF000000"/>
        <rFont val="Calibri"/>
        <family val="2"/>
      </rPr>
      <t xml:space="preserve">TOTAL PARISH EXPENDITURES </t>
    </r>
    <r>
      <rPr>
        <sz val="11"/>
        <color theme="1"/>
        <rFont val="Calibri"/>
        <family val="2"/>
        <scheme val="minor"/>
      </rPr>
      <t xml:space="preserve">for all purposes:                                                                                           </t>
    </r>
    <r>
      <rPr>
        <b/>
        <sz val="11"/>
        <color rgb="FF000000"/>
        <rFont val="Times New Roman"/>
        <family val="1"/>
      </rPr>
      <t/>
    </r>
  </si>
  <si>
    <t xml:space="preserve">Total </t>
  </si>
  <si>
    <r>
      <t xml:space="preserve"> DETAILED DEDUCTIBLE EXPENDITURES: </t>
    </r>
    <r>
      <rPr>
        <sz val="11"/>
        <rFont val="Calibri"/>
        <family val="2"/>
      </rPr>
      <t>(</t>
    </r>
    <r>
      <rPr>
        <b/>
        <sz val="11"/>
        <rFont val="Calibri"/>
        <family val="2"/>
      </rPr>
      <t>Deductible expenses must be included in line B, above)</t>
    </r>
    <r>
      <rPr>
        <b/>
        <sz val="10.5"/>
        <color rgb="FF000000"/>
        <rFont val="Calibri"/>
        <family val="2"/>
      </rPr>
      <t xml:space="preserve">  Note: Refer to the Allocation Manual to find answers about how to fill out this form and allowed deductions.</t>
    </r>
  </si>
  <si>
    <t>Archdiocese Parish Total Commitment in Line B</t>
  </si>
  <si>
    <t>Pension/Benefits payments to ABO/GOA (not health insurance)</t>
  </si>
  <si>
    <t>Facility construction, and other capital expenses and repairs in Line B expenses.</t>
  </si>
  <si>
    <t xml:space="preserve">Loan payments (principal and/or interest) included in Line B </t>
  </si>
  <si>
    <t xml:space="preserve">Fund raising expenses included in Line B expenses above </t>
  </si>
  <si>
    <t xml:space="preserve">Day/Parochial, Greek or Catechetical School expenses in Line B   </t>
  </si>
  <si>
    <t>Charitable giving included in Line B above</t>
  </si>
  <si>
    <t>*Provide the page in the financial statements or other supporting schedule where the number can be found</t>
  </si>
  <si>
    <t>Note: Refer to the Allocation Manual to find answers about how to fill out this form and allowed deductions.</t>
  </si>
  <si>
    <t>National Ministries Total Commitment Data for 2025 Archdiocese Allocation: Metropolis of New Jersey</t>
  </si>
  <si>
    <t>Y/E 12/31/23</t>
  </si>
  <si>
    <r>
      <t xml:space="preserve">E-mail the complete packet to:   finance@nj.goarch.org     </t>
    </r>
    <r>
      <rPr>
        <b/>
        <sz val="16"/>
        <rFont val="Calibri"/>
        <family val="2"/>
        <scheme val="minor"/>
      </rPr>
      <t xml:space="preserve"> </t>
    </r>
    <r>
      <rPr>
        <b/>
        <sz val="16"/>
        <color rgb="FFFF0000"/>
        <rFont val="Calibri (Body)"/>
      </rPr>
      <t>AND</t>
    </r>
  </si>
  <si>
    <t>2023 Amount</t>
  </si>
  <si>
    <r>
      <t>Loan payments (principal and/or interest)</t>
    </r>
    <r>
      <rPr>
        <b/>
        <sz val="10.5"/>
        <color theme="1"/>
        <rFont val="Calibri"/>
        <family val="2"/>
        <scheme val="minor"/>
      </rPr>
      <t xml:space="preserve"> included in Line B expenses above</t>
    </r>
  </si>
  <si>
    <r>
      <t xml:space="preserve">Fund raising expenses such as a Festival, etc. </t>
    </r>
    <r>
      <rPr>
        <b/>
        <sz val="10.5"/>
        <color theme="1"/>
        <rFont val="Calibri"/>
        <family val="2"/>
        <scheme val="minor"/>
      </rPr>
      <t>included in Line B expenses above</t>
    </r>
    <r>
      <rPr>
        <sz val="10.5"/>
        <color theme="1"/>
        <rFont val="Calibri"/>
        <family val="2"/>
        <scheme val="minor"/>
      </rPr>
      <t xml:space="preserve"> </t>
    </r>
  </si>
  <si>
    <r>
      <t>Day/Parochial, Greek or Catechetical School expenses i</t>
    </r>
    <r>
      <rPr>
        <b/>
        <sz val="10.5"/>
        <rFont val="Calibri"/>
        <family val="2"/>
        <scheme val="minor"/>
      </rPr>
      <t>ncluded in Line B above.</t>
    </r>
    <r>
      <rPr>
        <sz val="10.5"/>
        <rFont val="Calibri"/>
        <family val="2"/>
        <scheme val="minor"/>
      </rPr>
      <t xml:space="preserve">                                        </t>
    </r>
  </si>
  <si>
    <r>
      <t xml:space="preserve">Archdiocese, Metropolis and other charitable giving </t>
    </r>
    <r>
      <rPr>
        <b/>
        <sz val="10.5"/>
        <color theme="1"/>
        <rFont val="Calibri"/>
        <family val="2"/>
        <scheme val="minor"/>
      </rPr>
      <t>included in Line B above</t>
    </r>
  </si>
  <si>
    <t>Mail complete packet to: Metropolis of NJ, 215 East Grove St., Westfield, NJ 07090</t>
  </si>
  <si>
    <t>City</t>
  </si>
  <si>
    <t>1a</t>
  </si>
  <si>
    <t>4A&amp;4c</t>
  </si>
  <si>
    <t>1b</t>
  </si>
  <si>
    <t>3a</t>
  </si>
  <si>
    <t>2a, 4d</t>
  </si>
  <si>
    <t>2b,2c,3b,3c</t>
  </si>
  <si>
    <t>3f-h</t>
  </si>
  <si>
    <t>2d,3d</t>
  </si>
  <si>
    <t>Stewardshop &amp; operating donations</t>
  </si>
  <si>
    <t>Other inccom</t>
  </si>
  <si>
    <t>4c</t>
  </si>
  <si>
    <t>Total operating expenses</t>
  </si>
  <si>
    <t>other expenses</t>
  </si>
  <si>
    <t>4a</t>
  </si>
  <si>
    <t>4b</t>
  </si>
  <si>
    <t>2a</t>
  </si>
  <si>
    <t>4d</t>
  </si>
  <si>
    <t>Festival Expenses</t>
  </si>
  <si>
    <t>2b-c, 3b-c</t>
  </si>
  <si>
    <t>Golf tournament</t>
  </si>
  <si>
    <t>Christian Education</t>
  </si>
  <si>
    <t>Greek School contract labor</t>
  </si>
  <si>
    <t>3c</t>
  </si>
  <si>
    <t>vacation church school</t>
  </si>
  <si>
    <t>Individuals</t>
  </si>
  <si>
    <t>3f</t>
  </si>
  <si>
    <t>3g</t>
  </si>
  <si>
    <t>3h</t>
  </si>
  <si>
    <t>Organizations</t>
  </si>
  <si>
    <t>1b, 1c</t>
  </si>
  <si>
    <t>1a-c</t>
  </si>
  <si>
    <t>5c</t>
  </si>
  <si>
    <t>2a,5b</t>
  </si>
  <si>
    <t>HVAC '22: equipment repairs, painting &amp; roof '23</t>
  </si>
  <si>
    <t>Iconography</t>
  </si>
  <si>
    <t>No debt</t>
  </si>
  <si>
    <t>3c,4a</t>
  </si>
  <si>
    <t>2b,3a,4d</t>
  </si>
  <si>
    <t>3b,4e</t>
  </si>
  <si>
    <t>Archdiocese &amp; Metropolis</t>
  </si>
  <si>
    <t>5a,5c</t>
  </si>
  <si>
    <t>1d</t>
  </si>
  <si>
    <t>3d</t>
  </si>
  <si>
    <t>4b,4c</t>
  </si>
  <si>
    <t>4f</t>
  </si>
  <si>
    <t>4g</t>
  </si>
  <si>
    <t>3b,4e-g</t>
  </si>
  <si>
    <t xml:space="preserve">Rental property - </t>
  </si>
  <si>
    <r>
      <rPr>
        <b/>
        <sz val="11"/>
        <color rgb="FF000000"/>
        <rFont val="Calibri"/>
        <family val="2"/>
      </rPr>
      <t>Due Date:  April 1</t>
    </r>
    <r>
      <rPr>
        <b/>
        <sz val="11"/>
        <color rgb="FFFF0000"/>
        <rFont val="Calibri"/>
        <family val="2"/>
      </rPr>
      <t>.</t>
    </r>
    <r>
      <rPr>
        <b/>
        <sz val="11"/>
        <color rgb="FF000000"/>
        <rFont val="Calibri"/>
        <family val="2"/>
      </rPr>
      <t xml:space="preserve"> </t>
    </r>
    <r>
      <rPr>
        <sz val="11"/>
        <color rgb="FF000000"/>
        <rFont val="Calibri"/>
        <family val="2"/>
      </rPr>
      <t xml:space="preserve"> Please print or type all information on this form.  Please note:  All Philoptochos funds excluded.</t>
    </r>
  </si>
  <si>
    <t>XXXX</t>
  </si>
  <si>
    <t xml:space="preserve">     XXXXX</t>
  </si>
  <si>
    <t xml:space="preserve"> Parish Council Treasurer:     XXXXXXX__________ _____________________ ________________</t>
  </si>
  <si>
    <t>Audit Committee Chair:__   XXXXX___________________________________________________</t>
  </si>
  <si>
    <t>XXXXX</t>
  </si>
  <si>
    <t>Hall</t>
  </si>
  <si>
    <t>5a,5b</t>
  </si>
  <si>
    <t>2c</t>
  </si>
  <si>
    <t>Rental expenses</t>
  </si>
  <si>
    <t>300-375</t>
  </si>
  <si>
    <t>2b,3a,3c</t>
  </si>
</sst>
</file>

<file path=xl/styles.xml><?xml version="1.0" encoding="utf-8"?>
<styleSheet xmlns="http://schemas.openxmlformats.org/spreadsheetml/2006/main">
  <numFmts count="2">
    <numFmt numFmtId="44" formatCode="_(&quot;$&quot;* #,##0.00_);_(&quot;$&quot;* \(#,##0.00\);_(&quot;$&quot;* &quot;-&quot;??_);_(@_)"/>
    <numFmt numFmtId="164" formatCode="&quot;$&quot;#,##0"/>
  </numFmts>
  <fonts count="38">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sz val="10.5"/>
      <color theme="1"/>
      <name val="Calibri"/>
      <family val="2"/>
      <scheme val="minor"/>
    </font>
    <font>
      <b/>
      <sz val="11"/>
      <color theme="1"/>
      <name val="Times New Roman"/>
      <family val="1"/>
    </font>
    <font>
      <b/>
      <sz val="10.5"/>
      <color theme="1"/>
      <name val="Calibri"/>
      <family val="2"/>
      <scheme val="minor"/>
    </font>
    <font>
      <sz val="10.5"/>
      <name val="Calibri"/>
      <family val="2"/>
      <scheme val="minor"/>
    </font>
    <font>
      <sz val="14"/>
      <name val="Calibri"/>
      <family val="2"/>
      <scheme val="minor"/>
    </font>
    <font>
      <b/>
      <sz val="14"/>
      <name val="Calibri"/>
      <family val="2"/>
      <scheme val="minor"/>
    </font>
    <font>
      <b/>
      <sz val="11"/>
      <name val="Calibri"/>
      <family val="2"/>
      <scheme val="minor"/>
    </font>
    <font>
      <sz val="9"/>
      <color theme="1"/>
      <name val="Calibri"/>
      <family val="2"/>
      <scheme val="minor"/>
    </font>
    <font>
      <u/>
      <sz val="11"/>
      <color theme="1"/>
      <name val="Calibri"/>
      <family val="2"/>
      <scheme val="minor"/>
    </font>
    <font>
      <sz val="11"/>
      <color theme="1"/>
      <name val="Calibri"/>
      <family val="2"/>
    </font>
    <font>
      <b/>
      <sz val="16"/>
      <color rgb="FF000000"/>
      <name val="Calibri"/>
      <family val="2"/>
    </font>
    <font>
      <u/>
      <sz val="11"/>
      <color rgb="FF000000"/>
      <name val="Calibri"/>
      <family val="2"/>
    </font>
    <font>
      <b/>
      <sz val="9"/>
      <color rgb="FF000000"/>
      <name val="Calibri"/>
      <family val="2"/>
    </font>
    <font>
      <sz val="9"/>
      <color rgb="FF000000"/>
      <name val="Calibri"/>
      <family val="2"/>
    </font>
    <font>
      <b/>
      <sz val="11"/>
      <color rgb="FF000000"/>
      <name val="Calibri"/>
      <family val="2"/>
    </font>
    <font>
      <sz val="10.5"/>
      <color rgb="FF000000"/>
      <name val="Calibri"/>
      <family val="2"/>
    </font>
    <font>
      <b/>
      <sz val="11"/>
      <color rgb="FF000000"/>
      <name val="Times New Roman"/>
      <family val="1"/>
    </font>
    <font>
      <b/>
      <sz val="10.5"/>
      <color rgb="FF000000"/>
      <name val="Calibri"/>
      <family val="2"/>
    </font>
    <font>
      <sz val="11"/>
      <name val="Calibri"/>
      <family val="2"/>
    </font>
    <font>
      <b/>
      <sz val="11"/>
      <name val="Calibri"/>
      <family val="2"/>
    </font>
    <font>
      <sz val="10.5"/>
      <name val="Calibri"/>
      <family val="2"/>
    </font>
    <font>
      <sz val="11"/>
      <color theme="1"/>
      <name val="Calibri"/>
      <family val="2"/>
      <scheme val="minor"/>
    </font>
    <font>
      <i/>
      <sz val="11"/>
      <color theme="1"/>
      <name val="Calibri"/>
      <family val="2"/>
      <scheme val="minor"/>
    </font>
    <font>
      <sz val="10"/>
      <color rgb="FF000000"/>
      <name val="Calibri"/>
      <family val="2"/>
      <scheme val="minor"/>
    </font>
    <font>
      <sz val="10"/>
      <color rgb="FF934511"/>
      <name val="Georgia"/>
      <family val="1"/>
    </font>
    <font>
      <b/>
      <sz val="10.5"/>
      <name val="Calibri"/>
      <family val="2"/>
      <scheme val="minor"/>
    </font>
    <font>
      <b/>
      <sz val="13"/>
      <name val="Calibri"/>
      <family val="2"/>
      <scheme val="minor"/>
    </font>
    <font>
      <b/>
      <sz val="14"/>
      <color rgb="FFFF0000"/>
      <name val="Calibri"/>
      <family val="2"/>
      <scheme val="minor"/>
    </font>
    <font>
      <sz val="11"/>
      <color rgb="FF000000"/>
      <name val="Calibri"/>
      <family val="2"/>
    </font>
    <font>
      <b/>
      <sz val="16"/>
      <color rgb="FFFF0000"/>
      <name val="Calibri (Body)"/>
    </font>
    <font>
      <b/>
      <sz val="16"/>
      <name val="Calibri"/>
      <family val="2"/>
      <scheme val="minor"/>
    </font>
    <font>
      <b/>
      <sz val="11"/>
      <color rgb="FFFF0000"/>
      <name val="Calibri"/>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7">
    <border>
      <left/>
      <right/>
      <top/>
      <bottom/>
      <diagonal/>
    </border>
    <border>
      <left/>
      <right/>
      <top style="thin">
        <color auto="1"/>
      </top>
      <bottom style="thin">
        <color auto="1"/>
      </bottom>
      <diagonal/>
    </border>
    <border>
      <left/>
      <right/>
      <top/>
      <bottom style="thin">
        <color auto="1"/>
      </bottom>
      <diagonal/>
    </border>
    <border>
      <left/>
      <right/>
      <top/>
      <bottom style="medium">
        <color auto="1"/>
      </bottom>
      <diagonal/>
    </border>
    <border>
      <left/>
      <right/>
      <top/>
      <bottom style="double">
        <color indexed="64"/>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medium">
        <color auto="1"/>
      </top>
      <bottom/>
      <diagonal/>
    </border>
    <border>
      <left style="thick">
        <color indexed="64"/>
      </left>
      <right/>
      <top/>
      <bottom/>
      <diagonal/>
    </border>
    <border>
      <left/>
      <right style="thick">
        <color indexed="64"/>
      </right>
      <top/>
      <bottom/>
      <diagonal/>
    </border>
  </borders>
  <cellStyleXfs count="4">
    <xf numFmtId="0" fontId="0" fillId="0" borderId="0"/>
    <xf numFmtId="0" fontId="26" fillId="0" borderId="0"/>
    <xf numFmtId="0" fontId="37" fillId="0" borderId="0" applyNumberFormat="0" applyFill="0" applyBorder="0" applyAlignment="0" applyProtection="0"/>
    <xf numFmtId="44" fontId="26" fillId="0" borderId="0" applyFont="0" applyFill="0" applyBorder="0" applyAlignment="0" applyProtection="0"/>
  </cellStyleXfs>
  <cellXfs count="106">
    <xf numFmtId="0" fontId="0" fillId="0" borderId="0" xfId="0"/>
    <xf numFmtId="0" fontId="1" fillId="0" borderId="0" xfId="0" applyFont="1"/>
    <xf numFmtId="0" fontId="1" fillId="0" borderId="0" xfId="0" applyFont="1" applyAlignment="1">
      <alignment horizontal="right"/>
    </xf>
    <xf numFmtId="0" fontId="2" fillId="0" borderId="0" xfId="0" applyFont="1"/>
    <xf numFmtId="0" fontId="0" fillId="0" borderId="0" xfId="0" applyAlignment="1">
      <alignment horizontal="right"/>
    </xf>
    <xf numFmtId="0" fontId="0" fillId="0" borderId="0" xfId="0" applyAlignment="1">
      <alignment horizontal="left" indent="5"/>
    </xf>
    <xf numFmtId="0" fontId="5" fillId="0" borderId="0" xfId="0" applyFont="1"/>
    <xf numFmtId="0" fontId="9" fillId="0" borderId="0" xfId="0" applyFont="1"/>
    <xf numFmtId="0" fontId="10" fillId="0" borderId="0" xfId="0" applyFont="1"/>
    <xf numFmtId="164" fontId="0" fillId="0" borderId="0" xfId="0" applyNumberFormat="1"/>
    <xf numFmtId="0" fontId="0" fillId="0" borderId="1" xfId="0" applyBorder="1"/>
    <xf numFmtId="0" fontId="0" fillId="0" borderId="2" xfId="0" applyBorder="1"/>
    <xf numFmtId="0" fontId="1" fillId="0" borderId="0" xfId="0" applyFont="1" applyAlignment="1">
      <alignment horizontal="center"/>
    </xf>
    <xf numFmtId="164" fontId="1" fillId="0" borderId="0" xfId="0" applyNumberFormat="1" applyFont="1"/>
    <xf numFmtId="0" fontId="0" fillId="0" borderId="0" xfId="0" applyAlignment="1">
      <alignment horizontal="center"/>
    </xf>
    <xf numFmtId="0" fontId="7" fillId="0" borderId="0" xfId="0" applyFont="1"/>
    <xf numFmtId="0" fontId="0" fillId="0" borderId="0" xfId="0" applyAlignment="1">
      <alignment vertical="top"/>
    </xf>
    <xf numFmtId="0" fontId="4" fillId="0" borderId="0" xfId="0" applyFont="1" applyAlignment="1">
      <alignment vertical="center" wrapText="1"/>
    </xf>
    <xf numFmtId="0" fontId="14" fillId="0" borderId="0" xfId="0" applyFont="1"/>
    <xf numFmtId="0" fontId="14" fillId="0" borderId="0" xfId="0" applyFont="1" applyAlignment="1">
      <alignment horizontal="center" wrapText="1"/>
    </xf>
    <xf numFmtId="0" fontId="16" fillId="0" borderId="0" xfId="0" applyFont="1" applyAlignment="1">
      <alignment horizontal="center" wrapText="1"/>
    </xf>
    <xf numFmtId="0" fontId="17" fillId="0" borderId="0" xfId="0" applyFont="1" applyAlignment="1">
      <alignment horizontal="center" wrapText="1"/>
    </xf>
    <xf numFmtId="0" fontId="18" fillId="0" borderId="0" xfId="0" applyFont="1" applyAlignment="1">
      <alignment horizontal="center" wrapText="1"/>
    </xf>
    <xf numFmtId="0" fontId="19" fillId="0" borderId="0" xfId="0" applyFont="1" applyAlignment="1">
      <alignment horizontal="center"/>
    </xf>
    <xf numFmtId="0" fontId="14" fillId="0" borderId="0" xfId="0" applyFont="1" applyAlignment="1">
      <alignment horizontal="center"/>
    </xf>
    <xf numFmtId="0" fontId="20" fillId="0" borderId="2" xfId="0" applyFont="1" applyBorder="1" applyAlignment="1">
      <alignment wrapText="1"/>
    </xf>
    <xf numFmtId="164" fontId="14" fillId="0" borderId="0" xfId="0" applyNumberFormat="1" applyFont="1"/>
    <xf numFmtId="0" fontId="20" fillId="0" borderId="1" xfId="0" applyFont="1" applyBorder="1" applyAlignment="1">
      <alignment wrapText="1"/>
    </xf>
    <xf numFmtId="0" fontId="20" fillId="0" borderId="0" xfId="0" applyFont="1"/>
    <xf numFmtId="0" fontId="14" fillId="0" borderId="0" xfId="0" applyFont="1" applyAlignment="1">
      <alignment horizontal="right"/>
    </xf>
    <xf numFmtId="0" fontId="19" fillId="0" borderId="0" xfId="0" applyFont="1"/>
    <xf numFmtId="164" fontId="19" fillId="0" borderId="4" xfId="0" applyNumberFormat="1" applyFont="1" applyBorder="1"/>
    <xf numFmtId="0" fontId="14" fillId="0" borderId="0" xfId="0" applyFont="1" applyAlignment="1">
      <alignment vertical="top"/>
    </xf>
    <xf numFmtId="0" fontId="20" fillId="0" borderId="0" xfId="0" applyFont="1" applyAlignment="1">
      <alignment wrapText="1"/>
    </xf>
    <xf numFmtId="0" fontId="23" fillId="0" borderId="0" xfId="0" applyFont="1"/>
    <xf numFmtId="0" fontId="25" fillId="0" borderId="0" xfId="0" applyFont="1"/>
    <xf numFmtId="0" fontId="14" fillId="0" borderId="0" xfId="0" applyFont="1" applyAlignment="1">
      <alignment vertical="center"/>
    </xf>
    <xf numFmtId="0" fontId="20" fillId="0" borderId="0" xfId="0" applyFont="1" applyAlignment="1">
      <alignment vertical="center" wrapText="1"/>
    </xf>
    <xf numFmtId="0" fontId="14" fillId="0" borderId="0" xfId="0" applyFont="1" applyAlignment="1">
      <alignment horizontal="right" vertical="center"/>
    </xf>
    <xf numFmtId="164" fontId="14" fillId="0" borderId="0" xfId="0" applyNumberFormat="1" applyFont="1" applyAlignment="1">
      <alignment vertical="center"/>
    </xf>
    <xf numFmtId="0" fontId="0" fillId="0" borderId="0" xfId="0" applyAlignment="1">
      <alignment vertical="center"/>
    </xf>
    <xf numFmtId="0" fontId="0" fillId="2" borderId="0" xfId="0" applyFill="1"/>
    <xf numFmtId="0" fontId="27" fillId="0" borderId="0" xfId="0" applyFont="1"/>
    <xf numFmtId="0" fontId="2" fillId="0" borderId="0" xfId="0" applyFont="1" applyAlignment="1">
      <alignment vertical="top"/>
    </xf>
    <xf numFmtId="0" fontId="5" fillId="0" borderId="0" xfId="0" applyFont="1" applyAlignment="1">
      <alignment vertical="top" wrapText="1"/>
    </xf>
    <xf numFmtId="0" fontId="5" fillId="0" borderId="0" xfId="0" applyFont="1" applyAlignment="1">
      <alignment vertical="top"/>
    </xf>
    <xf numFmtId="0" fontId="8" fillId="0" borderId="0" xfId="0" applyFont="1" applyAlignment="1">
      <alignment vertical="top"/>
    </xf>
    <xf numFmtId="0" fontId="28" fillId="0" borderId="0" xfId="0" applyFont="1" applyAlignment="1">
      <alignment vertical="top" wrapText="1"/>
    </xf>
    <xf numFmtId="0" fontId="0" fillId="0" borderId="0" xfId="0" applyAlignment="1">
      <alignment horizontal="left"/>
    </xf>
    <xf numFmtId="0" fontId="0" fillId="0" borderId="3" xfId="0" applyBorder="1"/>
    <xf numFmtId="0" fontId="0" fillId="0" borderId="3" xfId="0" applyBorder="1" applyAlignment="1">
      <alignment horizontal="right"/>
    </xf>
    <xf numFmtId="0" fontId="4" fillId="0" borderId="3" xfId="0" applyFont="1" applyBorder="1" applyAlignment="1">
      <alignment vertical="center" wrapText="1"/>
    </xf>
    <xf numFmtId="0" fontId="29" fillId="0" borderId="0" xfId="0" applyFont="1" applyAlignment="1">
      <alignment vertical="center"/>
    </xf>
    <xf numFmtId="0" fontId="1" fillId="2" borderId="0" xfId="0" applyFont="1" applyFill="1"/>
    <xf numFmtId="0" fontId="8" fillId="2" borderId="0" xfId="0" applyFont="1" applyFill="1"/>
    <xf numFmtId="0" fontId="0" fillId="2" borderId="0" xfId="0" applyFill="1" applyAlignment="1">
      <alignment horizontal="right"/>
    </xf>
    <xf numFmtId="0" fontId="0" fillId="2" borderId="2" xfId="0" applyFill="1" applyBorder="1"/>
    <xf numFmtId="0" fontId="4" fillId="2" borderId="2" xfId="0" applyFont="1" applyFill="1" applyBorder="1" applyAlignment="1">
      <alignment vertical="center" wrapText="1"/>
    </xf>
    <xf numFmtId="0" fontId="1" fillId="0" borderId="0" xfId="0" applyFont="1" applyAlignment="1">
      <alignment horizontal="center" vertical="top" wrapText="1"/>
    </xf>
    <xf numFmtId="0" fontId="8" fillId="0" borderId="0" xfId="0" applyFont="1" applyAlignment="1">
      <alignment horizontal="left" wrapText="1"/>
    </xf>
    <xf numFmtId="0" fontId="3" fillId="0" borderId="0" xfId="0" applyFont="1"/>
    <xf numFmtId="0" fontId="31" fillId="0" borderId="0" xfId="0" applyFont="1"/>
    <xf numFmtId="0" fontId="33" fillId="2" borderId="0" xfId="0" applyFont="1" applyFill="1"/>
    <xf numFmtId="0" fontId="10" fillId="0" borderId="0" xfId="0" applyFont="1" applyAlignment="1">
      <alignment horizontal="left"/>
    </xf>
    <xf numFmtId="0" fontId="37" fillId="0" borderId="0" xfId="2"/>
    <xf numFmtId="44" fontId="0" fillId="2" borderId="1" xfId="3" applyFont="1" applyFill="1" applyBorder="1"/>
    <xf numFmtId="164" fontId="0" fillId="3" borderId="0" xfId="0" applyNumberFormat="1" applyFill="1"/>
    <xf numFmtId="0" fontId="0" fillId="3" borderId="0" xfId="0" applyFill="1"/>
    <xf numFmtId="164" fontId="0" fillId="3" borderId="0" xfId="0" applyNumberFormat="1" applyFill="1" applyAlignment="1">
      <alignment wrapText="1"/>
    </xf>
    <xf numFmtId="0" fontId="7" fillId="0" borderId="0" xfId="0" applyFont="1" applyAlignment="1">
      <alignment horizontal="left" wrapText="1"/>
    </xf>
    <xf numFmtId="0" fontId="0" fillId="0" borderId="0" xfId="0" applyAlignment="1">
      <alignment vertical="top"/>
    </xf>
    <xf numFmtId="0" fontId="5" fillId="0" borderId="0" xfId="0" applyFont="1" applyAlignment="1">
      <alignment horizontal="left" vertical="top" wrapText="1"/>
    </xf>
    <xf numFmtId="0" fontId="0" fillId="0" borderId="0" xfId="0" applyAlignment="1">
      <alignment horizontal="left"/>
    </xf>
    <xf numFmtId="0" fontId="32" fillId="0" borderId="0" xfId="0" applyFont="1" applyAlignment="1">
      <alignment horizontal="center"/>
    </xf>
    <xf numFmtId="0" fontId="3" fillId="2" borderId="0" xfId="0" applyFont="1" applyFill="1" applyAlignment="1">
      <alignment horizontal="center"/>
    </xf>
    <xf numFmtId="0" fontId="0" fillId="2" borderId="0" xfId="0" applyFill="1"/>
    <xf numFmtId="0" fontId="1" fillId="2" borderId="8" xfId="0" applyFont="1" applyFill="1" applyBorder="1" applyAlignment="1">
      <alignment horizontal="center" vertical="top" wrapText="1"/>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vertical="top" wrapText="1"/>
    </xf>
    <xf numFmtId="0" fontId="1" fillId="2" borderId="12" xfId="0" applyFont="1" applyFill="1" applyBorder="1" applyAlignment="1">
      <alignment horizontal="center"/>
    </xf>
    <xf numFmtId="0" fontId="1" fillId="2" borderId="13" xfId="0" applyFont="1" applyFill="1" applyBorder="1" applyAlignment="1">
      <alignment horizontal="center"/>
    </xf>
    <xf numFmtId="0" fontId="1" fillId="0" borderId="3" xfId="0" applyFont="1" applyBorder="1" applyAlignment="1">
      <alignment horizontal="center"/>
    </xf>
    <xf numFmtId="0" fontId="12" fillId="3" borderId="14" xfId="0" applyFont="1" applyFill="1" applyBorder="1" applyAlignment="1">
      <alignment horizontal="center" vertical="center" wrapText="1"/>
    </xf>
    <xf numFmtId="0" fontId="0" fillId="3" borderId="0" xfId="0" applyFill="1" applyAlignment="1">
      <alignment vertical="center"/>
    </xf>
    <xf numFmtId="0" fontId="8" fillId="2" borderId="11" xfId="0" applyFont="1" applyFill="1" applyBorder="1" applyAlignment="1">
      <alignment horizontal="left" wrapText="1"/>
    </xf>
    <xf numFmtId="0" fontId="8" fillId="2" borderId="12" xfId="0" applyFont="1" applyFill="1" applyBorder="1" applyAlignment="1">
      <alignment horizontal="left" wrapText="1"/>
    </xf>
    <xf numFmtId="0" fontId="8" fillId="2" borderId="13" xfId="0" applyFont="1" applyFill="1" applyBorder="1" applyAlignment="1">
      <alignment horizontal="left" wrapText="1"/>
    </xf>
    <xf numFmtId="0" fontId="12" fillId="0" borderId="0" xfId="0" applyFont="1" applyAlignment="1">
      <alignment horizontal="left" wrapText="1"/>
    </xf>
    <xf numFmtId="0" fontId="13" fillId="0" borderId="5" xfId="0" applyFont="1" applyBorder="1" applyAlignment="1">
      <alignment horizontal="center" vertical="center"/>
    </xf>
    <xf numFmtId="0" fontId="13" fillId="0" borderId="0" xfId="0" applyFont="1" applyAlignment="1">
      <alignment horizontal="center" vertical="center"/>
    </xf>
    <xf numFmtId="0" fontId="30" fillId="2" borderId="8" xfId="0" applyFont="1" applyFill="1" applyBorder="1" applyAlignment="1">
      <alignment horizontal="left"/>
    </xf>
    <xf numFmtId="0" fontId="30" fillId="2" borderId="9" xfId="0" applyFont="1" applyFill="1" applyBorder="1" applyAlignment="1">
      <alignment horizontal="left"/>
    </xf>
    <xf numFmtId="0" fontId="30" fillId="2" borderId="10" xfId="0" applyFont="1" applyFill="1" applyBorder="1" applyAlignment="1">
      <alignment horizontal="left"/>
    </xf>
    <xf numFmtId="0" fontId="8" fillId="2" borderId="15" xfId="0" applyFont="1" applyFill="1" applyBorder="1" applyAlignment="1">
      <alignment horizontal="left"/>
    </xf>
    <xf numFmtId="0" fontId="8" fillId="2" borderId="0" xfId="0" applyFont="1" applyFill="1" applyAlignment="1">
      <alignment horizontal="left"/>
    </xf>
    <xf numFmtId="0" fontId="8" fillId="2" borderId="16" xfId="0" applyFont="1" applyFill="1" applyBorder="1" applyAlignment="1">
      <alignment horizontal="left"/>
    </xf>
    <xf numFmtId="0" fontId="8" fillId="2" borderId="15" xfId="0" applyFont="1" applyFill="1" applyBorder="1" applyAlignment="1">
      <alignment horizontal="left" wrapText="1"/>
    </xf>
    <xf numFmtId="0" fontId="8" fillId="2" borderId="0" xfId="0" applyFont="1" applyFill="1" applyAlignment="1">
      <alignment horizontal="left" wrapText="1"/>
    </xf>
    <xf numFmtId="0" fontId="8" fillId="2" borderId="16" xfId="0" applyFont="1" applyFill="1" applyBorder="1" applyAlignment="1">
      <alignment horizontal="left" wrapText="1"/>
    </xf>
    <xf numFmtId="0" fontId="15" fillId="0" borderId="2" xfId="0" applyFont="1" applyBorder="1" applyAlignment="1">
      <alignment horizontal="center"/>
    </xf>
    <xf numFmtId="0" fontId="14" fillId="2" borderId="6" xfId="0" applyFont="1" applyFill="1" applyBorder="1" applyAlignment="1">
      <alignment horizontal="center" wrapText="1"/>
    </xf>
    <xf numFmtId="0" fontId="14" fillId="2" borderId="1" xfId="0" applyFont="1" applyFill="1" applyBorder="1" applyAlignment="1">
      <alignment horizontal="center" wrapText="1"/>
    </xf>
    <xf numFmtId="0" fontId="14" fillId="2" borderId="7" xfId="0" applyFont="1" applyFill="1" applyBorder="1" applyAlignment="1">
      <alignment horizontal="center" wrapText="1"/>
    </xf>
    <xf numFmtId="0" fontId="22" fillId="0" borderId="0" xfId="0" applyFont="1" applyAlignment="1">
      <alignment horizontal="left" wrapText="1"/>
    </xf>
    <xf numFmtId="0" fontId="14" fillId="0" borderId="0" xfId="0" applyFont="1" applyAlignment="1">
      <alignment horizontal="center"/>
    </xf>
  </cellXfs>
  <cellStyles count="4">
    <cellStyle name="Currency" xfId="3" builtinId="4"/>
    <cellStyle name="Hyperlink" xfId="2" builtinId="8"/>
    <cellStyle name="Normal" xfId="0" builtinId="0"/>
    <cellStyle name="Normal 16" xfId="1"/>
  </cellStyles>
  <dxfs count="0"/>
  <tableStyles count="0" defaultTableStyle="TableStyleMedium9"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inance@vagocathedral.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66"/>
  <sheetViews>
    <sheetView tabSelected="1" showWhiteSpace="0" topLeftCell="A16" zoomScale="110" zoomScaleNormal="110" workbookViewId="0">
      <selection activeCell="C12" sqref="C12"/>
    </sheetView>
  </sheetViews>
  <sheetFormatPr defaultColWidth="9.1796875" defaultRowHeight="14.5"/>
  <cols>
    <col min="1" max="1" width="3.1796875" customWidth="1"/>
    <col min="2" max="2" width="4.453125" customWidth="1"/>
    <col min="3" max="3" width="70.1796875" customWidth="1"/>
    <col min="4" max="4" width="1.1796875" customWidth="1"/>
    <col min="5" max="5" width="4.453125" customWidth="1"/>
    <col min="6" max="6" width="2.453125" customWidth="1"/>
    <col min="7" max="7" width="12.453125" customWidth="1"/>
    <col min="8" max="8" width="9.81640625" customWidth="1"/>
    <col min="9" max="9" width="2.453125" customWidth="1"/>
    <col min="10" max="10" width="14.453125" customWidth="1"/>
    <col min="11" max="11" width="9.26953125" customWidth="1"/>
  </cols>
  <sheetData>
    <row r="1" spans="1:15" ht="19.5" customHeight="1">
      <c r="A1" s="74" t="s">
        <v>69</v>
      </c>
      <c r="B1" s="75"/>
      <c r="C1" s="75"/>
      <c r="D1" s="75"/>
      <c r="E1" s="75"/>
      <c r="F1" s="75"/>
      <c r="G1" s="75"/>
      <c r="H1" s="75"/>
      <c r="I1" s="75"/>
      <c r="J1" s="75"/>
      <c r="K1" s="41"/>
    </row>
    <row r="2" spans="1:15">
      <c r="A2" s="41"/>
      <c r="B2" s="62" t="s">
        <v>127</v>
      </c>
      <c r="C2" s="41"/>
      <c r="D2" s="41"/>
      <c r="E2" s="41"/>
      <c r="F2" s="41"/>
      <c r="G2" s="41"/>
      <c r="H2" s="41"/>
      <c r="I2" s="41"/>
      <c r="J2" s="41"/>
      <c r="K2" s="41"/>
    </row>
    <row r="3" spans="1:15" ht="14.5" customHeight="1">
      <c r="B3" s="42" t="s">
        <v>0</v>
      </c>
      <c r="F3" t="s">
        <v>1</v>
      </c>
      <c r="H3" t="s">
        <v>128</v>
      </c>
      <c r="J3" s="17"/>
      <c r="K3" s="17"/>
    </row>
    <row r="4" spans="1:15" ht="19" customHeight="1">
      <c r="A4" t="s">
        <v>2</v>
      </c>
      <c r="C4" t="s">
        <v>129</v>
      </c>
      <c r="E4" s="4" t="s">
        <v>3</v>
      </c>
      <c r="F4" t="s">
        <v>4</v>
      </c>
      <c r="G4" s="64" t="s">
        <v>15</v>
      </c>
      <c r="J4" s="17"/>
      <c r="K4" s="17"/>
    </row>
    <row r="5" spans="1:15" ht="17" customHeight="1">
      <c r="A5" t="s">
        <v>5</v>
      </c>
      <c r="C5" t="s">
        <v>129</v>
      </c>
      <c r="E5" s="4" t="s">
        <v>78</v>
      </c>
      <c r="F5" t="s">
        <v>6</v>
      </c>
      <c r="G5" t="s">
        <v>128</v>
      </c>
      <c r="H5" t="s">
        <v>128</v>
      </c>
      <c r="J5" s="17" t="s">
        <v>15</v>
      </c>
      <c r="K5" s="17"/>
    </row>
    <row r="6" spans="1:15" ht="9.75" customHeight="1" thickBot="1">
      <c r="A6" s="49"/>
      <c r="B6" s="49"/>
      <c r="C6" s="49"/>
      <c r="D6" s="49"/>
      <c r="E6" s="50"/>
      <c r="F6" s="49"/>
      <c r="G6" s="49"/>
      <c r="H6" s="49"/>
      <c r="I6" s="49"/>
      <c r="J6" s="51"/>
      <c r="K6" s="51"/>
    </row>
    <row r="7" spans="1:15" ht="17" customHeight="1" thickBot="1">
      <c r="E7" s="4"/>
      <c r="G7" s="82" t="s">
        <v>70</v>
      </c>
      <c r="H7" s="82"/>
      <c r="J7" s="82" t="s">
        <v>7</v>
      </c>
      <c r="K7" s="82"/>
    </row>
    <row r="8" spans="1:15" ht="17" customHeight="1">
      <c r="A8" t="s">
        <v>8</v>
      </c>
      <c r="B8" t="s">
        <v>9</v>
      </c>
      <c r="G8" s="89" t="s">
        <v>10</v>
      </c>
      <c r="H8" s="83" t="s">
        <v>11</v>
      </c>
      <c r="I8" s="12"/>
      <c r="J8" s="89" t="s">
        <v>10</v>
      </c>
      <c r="K8" s="83" t="s">
        <v>11</v>
      </c>
    </row>
    <row r="9" spans="1:15" ht="13" customHeight="1">
      <c r="B9" s="6" t="s">
        <v>12</v>
      </c>
      <c r="G9" s="90"/>
      <c r="H9" s="84"/>
      <c r="I9" s="14"/>
      <c r="J9" s="90"/>
      <c r="K9" s="84"/>
    </row>
    <row r="10" spans="1:15" ht="17" customHeight="1">
      <c r="B10" s="6" t="s">
        <v>13</v>
      </c>
      <c r="F10" s="1" t="s">
        <v>14</v>
      </c>
      <c r="G10" s="9">
        <v>1429341</v>
      </c>
      <c r="H10" s="66" t="s">
        <v>109</v>
      </c>
      <c r="I10" s="1" t="s">
        <v>14</v>
      </c>
      <c r="J10" s="9">
        <v>445521</v>
      </c>
      <c r="K10" s="66" t="s">
        <v>79</v>
      </c>
    </row>
    <row r="11" spans="1:15">
      <c r="A11" t="s">
        <v>17</v>
      </c>
      <c r="B11" s="6" t="s">
        <v>18</v>
      </c>
      <c r="F11" s="1" t="s">
        <v>19</v>
      </c>
      <c r="G11" s="9">
        <v>785520</v>
      </c>
      <c r="H11" s="66" t="s">
        <v>119</v>
      </c>
      <c r="I11" s="1" t="s">
        <v>19</v>
      </c>
      <c r="J11" s="9">
        <v>563936</v>
      </c>
      <c r="K11" s="66" t="s">
        <v>80</v>
      </c>
    </row>
    <row r="12" spans="1:15" ht="20.25" customHeight="1">
      <c r="B12" s="6"/>
      <c r="F12" s="1"/>
      <c r="G12" s="9"/>
      <c r="H12" s="66"/>
      <c r="I12" s="1"/>
      <c r="J12" s="9"/>
      <c r="K12" s="67"/>
    </row>
    <row r="13" spans="1:15">
      <c r="A13" s="16" t="s">
        <v>20</v>
      </c>
      <c r="B13" s="69" t="s">
        <v>21</v>
      </c>
      <c r="C13" s="69"/>
      <c r="D13" s="69"/>
      <c r="E13" s="69"/>
      <c r="F13" s="1" t="s">
        <v>22</v>
      </c>
      <c r="G13" s="9" t="s">
        <v>15</v>
      </c>
      <c r="H13" s="66"/>
      <c r="I13" s="1" t="s">
        <v>22</v>
      </c>
      <c r="J13" s="9" t="s">
        <v>15</v>
      </c>
      <c r="K13" s="67"/>
      <c r="O13" s="5"/>
    </row>
    <row r="14" spans="1:15" ht="15" customHeight="1">
      <c r="B14" s="16">
        <v>1</v>
      </c>
      <c r="C14" s="44" t="s">
        <v>23</v>
      </c>
      <c r="F14">
        <v>1</v>
      </c>
      <c r="G14" s="9">
        <v>62911</v>
      </c>
      <c r="H14" s="66" t="s">
        <v>120</v>
      </c>
      <c r="I14">
        <v>1</v>
      </c>
      <c r="J14" s="9">
        <v>59972</v>
      </c>
      <c r="K14" s="66" t="s">
        <v>81</v>
      </c>
      <c r="O14" s="5"/>
    </row>
    <row r="15" spans="1:15" ht="29" customHeight="1">
      <c r="B15" s="16">
        <v>2</v>
      </c>
      <c r="C15" s="47" t="s">
        <v>25</v>
      </c>
      <c r="F15">
        <v>2</v>
      </c>
      <c r="G15" s="9">
        <v>15448</v>
      </c>
      <c r="H15" s="66" t="s">
        <v>121</v>
      </c>
      <c r="I15">
        <v>2</v>
      </c>
      <c r="J15" s="9">
        <v>14099</v>
      </c>
      <c r="K15" s="66" t="s">
        <v>82</v>
      </c>
      <c r="O15" s="5"/>
    </row>
    <row r="16" spans="1:15" ht="16.5" customHeight="1">
      <c r="B16" s="70">
        <v>3</v>
      </c>
      <c r="C16" s="71" t="s">
        <v>26</v>
      </c>
      <c r="G16" s="9"/>
      <c r="H16" s="67"/>
      <c r="J16" s="9"/>
      <c r="K16" s="67"/>
    </row>
    <row r="17" spans="1:13" ht="36.5" customHeight="1">
      <c r="A17" t="s">
        <v>15</v>
      </c>
      <c r="B17" s="70"/>
      <c r="C17" s="71"/>
      <c r="F17">
        <v>3</v>
      </c>
      <c r="G17" s="9">
        <v>19849</v>
      </c>
      <c r="H17" s="66" t="s">
        <v>111</v>
      </c>
      <c r="I17">
        <v>3</v>
      </c>
      <c r="J17" s="9">
        <v>11858</v>
      </c>
      <c r="K17" s="66" t="s">
        <v>83</v>
      </c>
    </row>
    <row r="18" spans="1:13" ht="23.5" customHeight="1">
      <c r="B18" s="16">
        <v>4</v>
      </c>
      <c r="C18" s="45" t="s">
        <v>73</v>
      </c>
      <c r="F18">
        <v>4</v>
      </c>
      <c r="G18" s="9">
        <v>0</v>
      </c>
      <c r="H18" s="66" t="s">
        <v>16</v>
      </c>
      <c r="I18">
        <v>4</v>
      </c>
      <c r="J18" s="9">
        <v>0</v>
      </c>
      <c r="K18" s="66" t="s">
        <v>15</v>
      </c>
    </row>
    <row r="19" spans="1:13" ht="23" customHeight="1">
      <c r="B19" s="16">
        <v>5</v>
      </c>
      <c r="C19" s="45" t="s">
        <v>74</v>
      </c>
      <c r="F19">
        <v>5</v>
      </c>
      <c r="G19" s="9">
        <v>371089</v>
      </c>
      <c r="H19" s="68" t="s">
        <v>138</v>
      </c>
      <c r="I19">
        <v>5</v>
      </c>
      <c r="J19" s="9">
        <v>237891</v>
      </c>
      <c r="K19" s="66" t="s">
        <v>84</v>
      </c>
    </row>
    <row r="20" spans="1:13" ht="23" customHeight="1">
      <c r="B20" s="43">
        <v>6</v>
      </c>
      <c r="C20" s="46" t="s">
        <v>75</v>
      </c>
      <c r="D20" s="3"/>
      <c r="E20" s="3"/>
      <c r="F20" s="3">
        <v>6</v>
      </c>
      <c r="G20" s="9">
        <v>4714</v>
      </c>
      <c r="H20" s="66" t="s">
        <v>122</v>
      </c>
      <c r="I20" s="3">
        <v>6</v>
      </c>
      <c r="J20" s="9">
        <v>1343</v>
      </c>
      <c r="K20" s="66" t="s">
        <v>86</v>
      </c>
    </row>
    <row r="21" spans="1:13" ht="23" customHeight="1">
      <c r="B21" s="16">
        <v>7</v>
      </c>
      <c r="C21" s="45" t="s">
        <v>76</v>
      </c>
      <c r="F21">
        <v>7</v>
      </c>
      <c r="G21" s="9">
        <v>18849</v>
      </c>
      <c r="H21" s="66" t="s">
        <v>125</v>
      </c>
      <c r="I21">
        <v>7</v>
      </c>
      <c r="J21" s="9">
        <v>14873</v>
      </c>
      <c r="K21" s="66" t="s">
        <v>85</v>
      </c>
    </row>
    <row r="22" spans="1:13" ht="18" customHeight="1">
      <c r="C22" s="6" t="s">
        <v>27</v>
      </c>
      <c r="F22" s="2" t="s">
        <v>22</v>
      </c>
      <c r="G22" s="9">
        <f>SUM(G14:G21)</f>
        <v>492860</v>
      </c>
      <c r="H22" s="66" t="s">
        <v>15</v>
      </c>
      <c r="I22" s="2" t="s">
        <v>22</v>
      </c>
      <c r="J22" s="9">
        <f>SUM(J14:J21)</f>
        <v>340036</v>
      </c>
      <c r="K22" s="66" t="s">
        <v>15</v>
      </c>
    </row>
    <row r="23" spans="1:13" ht="20" customHeight="1">
      <c r="C23" s="15" t="s">
        <v>28</v>
      </c>
      <c r="G23" s="9">
        <f>G11-G22</f>
        <v>292660</v>
      </c>
      <c r="H23" s="66" t="s">
        <v>15</v>
      </c>
      <c r="I23" s="13"/>
      <c r="J23" s="9">
        <f>J11-J22</f>
        <v>223900</v>
      </c>
      <c r="K23" s="66" t="s">
        <v>15</v>
      </c>
    </row>
    <row r="24" spans="1:13" ht="18" customHeight="1">
      <c r="B24" s="15" t="s">
        <v>29</v>
      </c>
      <c r="C24" s="15"/>
      <c r="D24" s="15"/>
      <c r="E24" s="15"/>
      <c r="F24" s="15"/>
      <c r="G24" s="15"/>
      <c r="H24" s="15"/>
      <c r="I24" s="15"/>
      <c r="J24" s="15"/>
      <c r="K24" s="15"/>
      <c r="L24" s="15"/>
      <c r="M24" s="15"/>
    </row>
    <row r="25" spans="1:13" ht="18" customHeight="1">
      <c r="A25" s="53" t="s">
        <v>30</v>
      </c>
      <c r="B25" s="41"/>
      <c r="C25" s="41"/>
      <c r="D25" s="41"/>
      <c r="E25" s="41"/>
      <c r="F25" s="41"/>
      <c r="G25" s="41"/>
      <c r="H25" s="41"/>
      <c r="I25" s="41"/>
      <c r="J25" s="41"/>
      <c r="K25" s="41"/>
    </row>
    <row r="26" spans="1:13" ht="19.25" customHeight="1">
      <c r="A26" s="41"/>
      <c r="B26" s="41">
        <v>1</v>
      </c>
      <c r="C26" s="54" t="s">
        <v>31</v>
      </c>
      <c r="D26" s="41"/>
      <c r="E26" s="55"/>
      <c r="F26" s="41">
        <v>1</v>
      </c>
      <c r="G26" s="56" t="s">
        <v>137</v>
      </c>
      <c r="H26" s="41"/>
      <c r="I26" s="41">
        <v>1</v>
      </c>
      <c r="J26" s="57" t="s">
        <v>137</v>
      </c>
      <c r="K26" s="41"/>
    </row>
    <row r="27" spans="1:13" ht="20" customHeight="1">
      <c r="A27" s="41"/>
      <c r="B27" s="41">
        <v>2</v>
      </c>
      <c r="C27" s="54" t="s">
        <v>32</v>
      </c>
      <c r="D27" s="41"/>
      <c r="E27" s="41"/>
      <c r="F27" s="41">
        <v>2</v>
      </c>
      <c r="G27" s="65">
        <v>350000</v>
      </c>
      <c r="H27" s="41"/>
      <c r="I27" s="41">
        <v>2</v>
      </c>
      <c r="J27" s="65">
        <v>350000</v>
      </c>
      <c r="K27" s="41"/>
    </row>
    <row r="28" spans="1:13" ht="9.75" customHeight="1"/>
    <row r="29" spans="1:13" ht="52.5" customHeight="1">
      <c r="B29" s="88" t="s">
        <v>33</v>
      </c>
      <c r="C29" s="88"/>
      <c r="D29" s="88"/>
      <c r="E29" s="88"/>
      <c r="F29" s="88"/>
      <c r="G29" s="88"/>
      <c r="H29" s="88"/>
      <c r="I29" s="88"/>
      <c r="J29" s="88"/>
      <c r="K29" s="88"/>
    </row>
    <row r="30" spans="1:13">
      <c r="A30" s="1" t="s">
        <v>34</v>
      </c>
    </row>
    <row r="31" spans="1:13">
      <c r="A31" t="s">
        <v>35</v>
      </c>
      <c r="C31" t="s">
        <v>129</v>
      </c>
      <c r="D31" s="72" t="s">
        <v>130</v>
      </c>
      <c r="E31" s="72"/>
      <c r="F31" s="72"/>
      <c r="G31" s="72"/>
      <c r="H31" s="72"/>
      <c r="I31" s="72"/>
      <c r="J31" s="72"/>
      <c r="K31" s="72"/>
    </row>
    <row r="32" spans="1:13">
      <c r="C32" t="s">
        <v>15</v>
      </c>
    </row>
    <row r="33" spans="1:11">
      <c r="A33" t="s">
        <v>36</v>
      </c>
      <c r="C33" t="s">
        <v>129</v>
      </c>
      <c r="D33" s="72" t="s">
        <v>131</v>
      </c>
      <c r="E33" s="72"/>
      <c r="F33" s="72"/>
      <c r="G33" s="72"/>
      <c r="H33" s="72"/>
      <c r="I33" s="72"/>
      <c r="J33" s="72"/>
      <c r="K33" s="72"/>
    </row>
    <row r="34" spans="1:11">
      <c r="D34" s="48"/>
      <c r="E34" s="48"/>
      <c r="F34" s="48"/>
      <c r="G34" s="48"/>
      <c r="H34" s="48"/>
      <c r="I34" s="48"/>
      <c r="J34" s="48"/>
      <c r="K34" s="48"/>
    </row>
    <row r="35" spans="1:11" ht="15" thickBot="1">
      <c r="D35" s="48"/>
      <c r="E35" s="48"/>
      <c r="F35" s="48"/>
      <c r="G35" s="48"/>
      <c r="H35" s="48"/>
      <c r="I35" s="48"/>
      <c r="J35" s="48"/>
      <c r="K35" s="48"/>
    </row>
    <row r="36" spans="1:11" ht="18.75" customHeight="1" thickTop="1">
      <c r="A36" s="76" t="s">
        <v>37</v>
      </c>
      <c r="B36" s="77"/>
      <c r="C36" s="77"/>
      <c r="D36" s="77"/>
      <c r="E36" s="77"/>
      <c r="F36" s="77"/>
      <c r="G36" s="77"/>
      <c r="H36" s="77"/>
      <c r="I36" s="77"/>
      <c r="J36" s="77"/>
      <c r="K36" s="78"/>
    </row>
    <row r="37" spans="1:11" ht="31" customHeight="1" thickBot="1">
      <c r="A37" s="79" t="s">
        <v>38</v>
      </c>
      <c r="B37" s="80"/>
      <c r="C37" s="80"/>
      <c r="D37" s="80"/>
      <c r="E37" s="80"/>
      <c r="F37" s="80"/>
      <c r="G37" s="80"/>
      <c r="H37" s="80"/>
      <c r="I37" s="80"/>
      <c r="J37" s="80"/>
      <c r="K37" s="81"/>
    </row>
    <row r="38" spans="1:11" ht="15.5" thickTop="1" thickBot="1">
      <c r="A38" s="58"/>
      <c r="B38" s="12"/>
      <c r="C38" s="12"/>
      <c r="D38" s="12"/>
      <c r="E38" s="12"/>
      <c r="F38" s="12"/>
      <c r="G38" s="12"/>
      <c r="H38" s="12"/>
      <c r="I38" s="12"/>
      <c r="J38" s="12"/>
      <c r="K38" s="12"/>
    </row>
    <row r="39" spans="1:11" ht="15" thickTop="1">
      <c r="A39" s="91" t="s">
        <v>39</v>
      </c>
      <c r="B39" s="92"/>
      <c r="C39" s="92"/>
      <c r="D39" s="92"/>
      <c r="E39" s="92"/>
      <c r="F39" s="92"/>
      <c r="G39" s="92"/>
      <c r="H39" s="92"/>
      <c r="I39" s="92"/>
      <c r="J39" s="92"/>
      <c r="K39" s="93"/>
    </row>
    <row r="40" spans="1:11" ht="17.25" customHeight="1">
      <c r="A40" s="94" t="s">
        <v>40</v>
      </c>
      <c r="B40" s="95"/>
      <c r="C40" s="95"/>
      <c r="D40" s="95"/>
      <c r="E40" s="95"/>
      <c r="F40" s="95"/>
      <c r="G40" s="95"/>
      <c r="H40" s="95"/>
      <c r="I40" s="95"/>
      <c r="J40" s="95"/>
      <c r="K40" s="96"/>
    </row>
    <row r="41" spans="1:11" ht="36" customHeight="1">
      <c r="A41" s="97" t="s">
        <v>41</v>
      </c>
      <c r="B41" s="98"/>
      <c r="C41" s="98"/>
      <c r="D41" s="98"/>
      <c r="E41" s="98"/>
      <c r="F41" s="98"/>
      <c r="G41" s="98"/>
      <c r="H41" s="98"/>
      <c r="I41" s="98"/>
      <c r="J41" s="98"/>
      <c r="K41" s="99"/>
    </row>
    <row r="42" spans="1:11" ht="36" customHeight="1" thickBot="1">
      <c r="A42" s="85" t="s">
        <v>42</v>
      </c>
      <c r="B42" s="86"/>
      <c r="C42" s="86"/>
      <c r="D42" s="86"/>
      <c r="E42" s="86"/>
      <c r="F42" s="86"/>
      <c r="G42" s="86"/>
      <c r="H42" s="86"/>
      <c r="I42" s="86"/>
      <c r="J42" s="86"/>
      <c r="K42" s="87"/>
    </row>
    <row r="43" spans="1:11" ht="19.5" customHeight="1" thickTop="1">
      <c r="A43" s="59"/>
      <c r="B43" s="59"/>
      <c r="C43" s="59"/>
      <c r="D43" s="59"/>
      <c r="E43" s="59"/>
      <c r="F43" s="59"/>
      <c r="G43" s="59"/>
      <c r="H43" s="59"/>
      <c r="I43" s="59"/>
      <c r="J43" s="59"/>
      <c r="K43" s="59"/>
    </row>
    <row r="44" spans="1:11" ht="19.5" customHeight="1">
      <c r="A44" s="52"/>
      <c r="B44" t="s">
        <v>43</v>
      </c>
    </row>
    <row r="45" spans="1:11" ht="18" customHeight="1">
      <c r="B45" t="s">
        <v>44</v>
      </c>
    </row>
    <row r="46" spans="1:11" ht="25.5" customHeight="1">
      <c r="A46" s="52"/>
      <c r="B46">
        <v>1</v>
      </c>
      <c r="C46" s="11" t="s">
        <v>126</v>
      </c>
      <c r="D46" s="11"/>
      <c r="E46" s="11"/>
      <c r="F46" s="11"/>
      <c r="G46" s="11"/>
      <c r="H46" s="11"/>
      <c r="I46" s="11"/>
      <c r="J46" s="11"/>
    </row>
    <row r="47" spans="1:11" ht="25.5" customHeight="1">
      <c r="A47" s="52"/>
      <c r="B47">
        <v>2</v>
      </c>
      <c r="C47" s="10"/>
      <c r="D47" s="10"/>
      <c r="E47" s="10"/>
      <c r="F47" s="10"/>
      <c r="G47" s="10"/>
      <c r="H47" s="10"/>
      <c r="I47" s="10"/>
      <c r="J47" s="10"/>
      <c r="K47" s="7"/>
    </row>
    <row r="48" spans="1:11" ht="25.5" customHeight="1">
      <c r="A48" s="7"/>
      <c r="B48">
        <v>3</v>
      </c>
      <c r="C48" s="10"/>
      <c r="D48" s="10"/>
      <c r="E48" s="10"/>
      <c r="F48" s="10"/>
      <c r="G48" s="10"/>
      <c r="H48" s="10"/>
      <c r="I48" s="10"/>
      <c r="J48" s="10"/>
    </row>
    <row r="49" spans="1:14" ht="25.5" customHeight="1">
      <c r="A49" s="7"/>
    </row>
    <row r="50" spans="1:14" ht="18.5">
      <c r="A50" s="7"/>
      <c r="B50" s="60" t="s">
        <v>45</v>
      </c>
    </row>
    <row r="51" spans="1:14" ht="20.25" customHeight="1">
      <c r="A51" t="s">
        <v>46</v>
      </c>
      <c r="C51" t="s">
        <v>129</v>
      </c>
      <c r="G51" s="4" t="s">
        <v>3</v>
      </c>
      <c r="H51" s="64" t="s">
        <v>132</v>
      </c>
      <c r="J51" s="17"/>
      <c r="K51" s="17"/>
    </row>
    <row r="52" spans="1:14" ht="26.5" customHeight="1">
      <c r="A52" t="s">
        <v>47</v>
      </c>
      <c r="C52" t="s">
        <v>132</v>
      </c>
      <c r="G52" s="4" t="s">
        <v>3</v>
      </c>
      <c r="H52" t="s">
        <v>132</v>
      </c>
    </row>
    <row r="53" spans="1:14" ht="26.5" customHeight="1">
      <c r="A53" t="s">
        <v>48</v>
      </c>
      <c r="C53" t="s">
        <v>15</v>
      </c>
      <c r="G53" s="4" t="s">
        <v>3</v>
      </c>
      <c r="H53" s="64" t="s">
        <v>132</v>
      </c>
    </row>
    <row r="54" spans="1:14" ht="26.5" customHeight="1">
      <c r="A54" s="7"/>
      <c r="C54" s="73"/>
      <c r="D54" s="73"/>
      <c r="E54" s="73"/>
      <c r="F54" s="73"/>
      <c r="G54" s="73"/>
      <c r="H54" s="73"/>
      <c r="I54" s="73"/>
    </row>
    <row r="55" spans="1:14" ht="26.5" customHeight="1">
      <c r="A55" s="7"/>
      <c r="C55" s="8" t="s">
        <v>71</v>
      </c>
      <c r="D55" s="8"/>
      <c r="E55" s="8"/>
      <c r="F55" s="8"/>
      <c r="G55" s="7"/>
      <c r="H55" s="7"/>
      <c r="I55" s="7"/>
      <c r="L55" s="7"/>
      <c r="M55" s="7"/>
      <c r="N55" s="7"/>
    </row>
    <row r="56" spans="1:14" ht="26.5" customHeight="1">
      <c r="A56" s="7"/>
      <c r="C56" s="63" t="s">
        <v>77</v>
      </c>
      <c r="D56" s="8"/>
      <c r="E56" s="61"/>
      <c r="F56" s="61"/>
      <c r="G56" s="61"/>
      <c r="H56" s="61"/>
      <c r="I56" s="61"/>
      <c r="J56" s="61"/>
      <c r="K56" s="61"/>
    </row>
    <row r="57" spans="1:14" ht="31.5" customHeight="1">
      <c r="B57" s="73"/>
      <c r="C57" s="73"/>
      <c r="D57" s="73"/>
      <c r="E57" s="73"/>
      <c r="F57" s="73"/>
      <c r="G57" s="73"/>
      <c r="H57" s="73"/>
      <c r="I57" s="7"/>
    </row>
    <row r="58" spans="1:14" ht="26.5" customHeight="1">
      <c r="B58" s="8"/>
      <c r="C58" s="7"/>
      <c r="D58" s="7"/>
      <c r="E58" s="7"/>
      <c r="F58" s="7"/>
      <c r="G58" s="7"/>
      <c r="H58" s="7"/>
      <c r="I58" s="7"/>
      <c r="J58" s="7"/>
    </row>
    <row r="59" spans="1:14" ht="31.5" customHeight="1"/>
    <row r="60" spans="1:14" ht="31.5" customHeight="1">
      <c r="B60" s="7"/>
    </row>
    <row r="61" spans="1:14" ht="31.5" customHeight="1"/>
    <row r="66" ht="19.5" customHeight="1"/>
  </sheetData>
  <mergeCells count="21">
    <mergeCell ref="B57:H57"/>
    <mergeCell ref="C54:I54"/>
    <mergeCell ref="A1:J1"/>
    <mergeCell ref="A36:K36"/>
    <mergeCell ref="A37:K37"/>
    <mergeCell ref="G7:H7"/>
    <mergeCell ref="J7:K7"/>
    <mergeCell ref="H8:H9"/>
    <mergeCell ref="K8:K9"/>
    <mergeCell ref="A42:K42"/>
    <mergeCell ref="B29:K29"/>
    <mergeCell ref="G8:G9"/>
    <mergeCell ref="J8:J9"/>
    <mergeCell ref="A39:K39"/>
    <mergeCell ref="A40:K40"/>
    <mergeCell ref="A41:K41"/>
    <mergeCell ref="B13:E13"/>
    <mergeCell ref="B16:B17"/>
    <mergeCell ref="C16:C17"/>
    <mergeCell ref="D31:K31"/>
    <mergeCell ref="D33:K33"/>
  </mergeCells>
  <hyperlinks>
    <hyperlink ref="G4" r:id="rId1" display="finance@vagocathedral.org"/>
  </hyperlinks>
  <printOptions horizontalCentered="1" verticalCentered="1"/>
  <pageMargins left="0" right="0" top="0.25" bottom="0.25" header="0.3" footer="0.3"/>
  <pageSetup scale="95" orientation="landscape" r:id="rId2"/>
  <headerFooter>
    <oddFooter>Page &amp;P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M43"/>
  <sheetViews>
    <sheetView view="pageLayout" topLeftCell="A4" zoomScaleNormal="100" workbookViewId="0">
      <selection activeCell="L41" sqref="L41"/>
    </sheetView>
  </sheetViews>
  <sheetFormatPr defaultColWidth="8.81640625" defaultRowHeight="14.5"/>
  <cols>
    <col min="1" max="1" width="2.6328125" customWidth="1"/>
    <col min="2" max="2" width="4.81640625" customWidth="1"/>
    <col min="3" max="3" width="27.1796875" customWidth="1"/>
    <col min="4" max="4" width="4.1796875" customWidth="1"/>
    <col min="5" max="5" width="10" customWidth="1"/>
    <col min="6" max="6" width="3.453125" customWidth="1"/>
    <col min="7" max="7" width="12.6328125" customWidth="1"/>
    <col min="9" max="9" width="3" customWidth="1"/>
    <col min="10" max="10" width="3.6328125" customWidth="1"/>
    <col min="11" max="11" width="13.1796875" customWidth="1"/>
  </cols>
  <sheetData>
    <row r="1" spans="1:13" ht="21">
      <c r="A1" s="18"/>
      <c r="B1" s="18"/>
      <c r="C1" s="100" t="s">
        <v>49</v>
      </c>
      <c r="D1" s="100"/>
      <c r="E1" s="100"/>
      <c r="F1" s="100"/>
      <c r="G1" s="100"/>
      <c r="H1" s="100"/>
      <c r="I1" s="100"/>
      <c r="J1" s="100"/>
      <c r="K1" s="100"/>
      <c r="L1" s="18"/>
      <c r="M1" s="18"/>
    </row>
    <row r="2" spans="1:13">
      <c r="A2" s="18"/>
      <c r="B2" s="18"/>
      <c r="C2" s="101" t="s">
        <v>50</v>
      </c>
      <c r="D2" s="102"/>
      <c r="E2" s="102"/>
      <c r="F2" s="102"/>
      <c r="G2" s="102"/>
      <c r="H2" s="102"/>
      <c r="I2" s="102"/>
      <c r="J2" s="102"/>
      <c r="K2" s="103"/>
      <c r="L2" s="18"/>
      <c r="M2" s="18"/>
    </row>
    <row r="3" spans="1:13" ht="24.5">
      <c r="A3" s="18" t="s">
        <v>51</v>
      </c>
      <c r="B3" s="18"/>
      <c r="C3" s="19" t="s">
        <v>52</v>
      </c>
      <c r="D3" s="19"/>
      <c r="E3" s="19"/>
      <c r="F3" s="18"/>
      <c r="G3" s="20" t="s">
        <v>72</v>
      </c>
      <c r="H3" s="21" t="s">
        <v>11</v>
      </c>
      <c r="I3" s="22"/>
      <c r="J3" s="23"/>
      <c r="K3" s="20" t="s">
        <v>53</v>
      </c>
      <c r="L3" s="21" t="s">
        <v>11</v>
      </c>
      <c r="M3" s="18"/>
    </row>
    <row r="4" spans="1:13">
      <c r="A4" s="18" t="s">
        <v>8</v>
      </c>
      <c r="B4" s="18" t="s">
        <v>54</v>
      </c>
      <c r="C4" s="18"/>
      <c r="D4" s="18"/>
      <c r="E4" s="18"/>
      <c r="F4" s="18"/>
      <c r="G4" s="18"/>
      <c r="H4" s="22"/>
      <c r="I4" s="22"/>
      <c r="J4" s="24"/>
      <c r="K4" s="18"/>
      <c r="L4" s="22"/>
      <c r="M4" s="18"/>
    </row>
    <row r="5" spans="1:13" ht="28">
      <c r="A5" s="18"/>
      <c r="B5" s="18"/>
      <c r="C5" s="25" t="s">
        <v>87</v>
      </c>
      <c r="D5" s="18"/>
      <c r="E5" s="18"/>
      <c r="F5" s="18"/>
      <c r="G5" s="26">
        <v>671300</v>
      </c>
      <c r="H5" s="26" t="s">
        <v>79</v>
      </c>
      <c r="I5" s="26"/>
      <c r="J5" s="18"/>
      <c r="K5" s="26">
        <v>432027</v>
      </c>
      <c r="L5" s="26" t="s">
        <v>79</v>
      </c>
      <c r="M5" s="18"/>
    </row>
    <row r="6" spans="1:13">
      <c r="A6" s="18"/>
      <c r="B6" s="18"/>
      <c r="C6" s="27" t="s">
        <v>88</v>
      </c>
      <c r="D6" s="18"/>
      <c r="E6" s="18"/>
      <c r="F6" s="18"/>
      <c r="G6" s="26">
        <f>34000+711846+12195</f>
        <v>758041</v>
      </c>
      <c r="H6" s="26" t="s">
        <v>108</v>
      </c>
      <c r="I6" s="26"/>
      <c r="J6" s="18"/>
      <c r="K6" s="26">
        <v>13494</v>
      </c>
      <c r="L6" s="26" t="s">
        <v>89</v>
      </c>
      <c r="M6" s="18"/>
    </row>
    <row r="7" spans="1:13" ht="15" thickBot="1">
      <c r="A7" s="18"/>
      <c r="B7" s="28"/>
      <c r="C7" s="18"/>
      <c r="D7" s="18"/>
      <c r="E7" s="29" t="s">
        <v>55</v>
      </c>
      <c r="F7" s="30" t="s">
        <v>14</v>
      </c>
      <c r="G7" s="31">
        <f>SUM(G5:G6)</f>
        <v>1429341</v>
      </c>
      <c r="H7" s="26" t="s">
        <v>56</v>
      </c>
      <c r="I7" s="26"/>
      <c r="J7" s="30" t="s">
        <v>14</v>
      </c>
      <c r="K7" s="31">
        <f>SUM(K5:K6)</f>
        <v>445521</v>
      </c>
      <c r="L7" s="26" t="s">
        <v>56</v>
      </c>
      <c r="M7" s="18"/>
    </row>
    <row r="8" spans="1:13" ht="15" thickTop="1">
      <c r="A8" s="18" t="s">
        <v>17</v>
      </c>
      <c r="B8" s="28" t="s">
        <v>57</v>
      </c>
      <c r="C8" s="18"/>
      <c r="D8" s="18"/>
      <c r="E8" s="18"/>
      <c r="F8" s="18"/>
      <c r="G8" s="18"/>
      <c r="H8" s="18"/>
      <c r="I8" s="18"/>
      <c r="J8" s="18"/>
      <c r="K8" s="18"/>
      <c r="L8" s="18"/>
      <c r="M8" s="18"/>
    </row>
    <row r="9" spans="1:13">
      <c r="A9" s="18"/>
      <c r="B9" s="18"/>
      <c r="C9" s="25" t="s">
        <v>90</v>
      </c>
      <c r="D9" s="18"/>
      <c r="E9" s="18"/>
      <c r="F9" s="18"/>
      <c r="G9" s="26">
        <f>731652+1769</f>
        <v>733421</v>
      </c>
      <c r="H9" s="26" t="s">
        <v>94</v>
      </c>
      <c r="I9" s="26"/>
      <c r="J9" s="18"/>
      <c r="K9" s="26">
        <v>552016</v>
      </c>
      <c r="L9" s="26" t="s">
        <v>92</v>
      </c>
      <c r="M9" s="18"/>
    </row>
    <row r="10" spans="1:13">
      <c r="A10" s="18"/>
      <c r="B10" s="18"/>
      <c r="C10" s="27" t="s">
        <v>91</v>
      </c>
      <c r="D10" s="18"/>
      <c r="E10" s="18"/>
      <c r="F10" s="18"/>
      <c r="G10" s="26">
        <v>52099</v>
      </c>
      <c r="H10" s="26" t="s">
        <v>135</v>
      </c>
      <c r="I10" s="26"/>
      <c r="J10" s="18"/>
      <c r="K10" s="26">
        <v>11920</v>
      </c>
      <c r="L10" s="26" t="s">
        <v>93</v>
      </c>
      <c r="M10" s="18"/>
    </row>
    <row r="11" spans="1:13" ht="15" thickBot="1">
      <c r="A11" s="18"/>
      <c r="B11" s="28"/>
      <c r="C11" s="18"/>
      <c r="D11" s="18"/>
      <c r="E11" s="29" t="s">
        <v>58</v>
      </c>
      <c r="F11" s="30" t="s">
        <v>19</v>
      </c>
      <c r="G11" s="31">
        <f>SUM(G9:G10)</f>
        <v>785520</v>
      </c>
      <c r="H11" s="26" t="s">
        <v>16</v>
      </c>
      <c r="I11" s="26"/>
      <c r="J11" s="30" t="s">
        <v>19</v>
      </c>
      <c r="K11" s="31">
        <f>SUM(K9:K10)</f>
        <v>563936</v>
      </c>
      <c r="L11" s="26" t="s">
        <v>16</v>
      </c>
      <c r="M11" s="18"/>
    </row>
    <row r="12" spans="1:13" ht="15" thickTop="1">
      <c r="A12" s="32" t="s">
        <v>20</v>
      </c>
      <c r="B12" s="104" t="s">
        <v>59</v>
      </c>
      <c r="C12" s="104"/>
      <c r="D12" s="104"/>
      <c r="E12" s="104"/>
      <c r="F12" s="30"/>
      <c r="G12" s="26"/>
      <c r="H12" s="26"/>
      <c r="I12" s="26"/>
      <c r="J12" s="30"/>
      <c r="K12" s="26"/>
      <c r="L12" s="18"/>
      <c r="M12" s="18"/>
    </row>
    <row r="13" spans="1:13" ht="30.75" customHeight="1">
      <c r="A13" s="18"/>
      <c r="B13" s="32">
        <v>1</v>
      </c>
      <c r="C13" s="33" t="s">
        <v>60</v>
      </c>
      <c r="D13" s="18"/>
      <c r="E13" s="29" t="s">
        <v>58</v>
      </c>
      <c r="F13" s="18">
        <v>1</v>
      </c>
      <c r="G13" s="26">
        <v>62911</v>
      </c>
      <c r="H13" s="26" t="s">
        <v>56</v>
      </c>
      <c r="I13" s="26"/>
      <c r="J13" s="18">
        <v>1</v>
      </c>
      <c r="K13" s="26">
        <v>59972</v>
      </c>
      <c r="L13" s="26" t="s">
        <v>56</v>
      </c>
      <c r="M13" s="18"/>
    </row>
    <row r="14" spans="1:13" s="40" customFormat="1" ht="37.5" customHeight="1">
      <c r="A14" s="36"/>
      <c r="B14" s="36">
        <v>2</v>
      </c>
      <c r="C14" s="37" t="s">
        <v>61</v>
      </c>
      <c r="D14" s="36"/>
      <c r="E14" s="38" t="s">
        <v>58</v>
      </c>
      <c r="F14" s="36">
        <v>2</v>
      </c>
      <c r="G14" s="39">
        <v>15448</v>
      </c>
      <c r="H14" s="39" t="s">
        <v>56</v>
      </c>
      <c r="I14" s="39"/>
      <c r="J14" s="36">
        <v>2</v>
      </c>
      <c r="K14" s="39">
        <v>14099</v>
      </c>
      <c r="L14" s="39" t="s">
        <v>56</v>
      </c>
      <c r="M14" s="36"/>
    </row>
    <row r="15" spans="1:13">
      <c r="A15" s="18"/>
      <c r="B15" s="18">
        <v>3</v>
      </c>
      <c r="C15" s="28" t="s">
        <v>62</v>
      </c>
      <c r="D15" s="18"/>
      <c r="E15" s="18"/>
      <c r="F15" s="18"/>
      <c r="G15" s="18"/>
      <c r="H15" s="26"/>
      <c r="I15" s="26"/>
      <c r="J15" s="18"/>
      <c r="K15" s="18"/>
      <c r="L15" s="18"/>
      <c r="M15" s="18"/>
    </row>
    <row r="16" spans="1:13" ht="28">
      <c r="A16" s="18"/>
      <c r="B16" s="18"/>
      <c r="C16" s="25" t="s">
        <v>112</v>
      </c>
      <c r="D16" s="18"/>
      <c r="E16" s="18"/>
      <c r="F16" s="18"/>
      <c r="G16" s="26">
        <v>15000</v>
      </c>
      <c r="H16" s="26" t="s">
        <v>134</v>
      </c>
      <c r="I16" s="26"/>
      <c r="J16" s="18"/>
      <c r="K16" s="26">
        <v>9403</v>
      </c>
      <c r="L16" s="26" t="s">
        <v>94</v>
      </c>
      <c r="M16" s="18"/>
    </row>
    <row r="17" spans="1:13">
      <c r="A17" s="18"/>
      <c r="B17" s="18"/>
      <c r="C17" s="27" t="s">
        <v>133</v>
      </c>
      <c r="D17" s="18"/>
      <c r="E17" s="18"/>
      <c r="F17" s="18"/>
      <c r="G17" s="26">
        <v>0</v>
      </c>
      <c r="H17" s="26" t="s">
        <v>15</v>
      </c>
      <c r="I17" s="26"/>
      <c r="J17" s="18"/>
      <c r="K17" s="26">
        <v>2455</v>
      </c>
      <c r="L17" s="26" t="s">
        <v>95</v>
      </c>
      <c r="M17" s="18"/>
    </row>
    <row r="18" spans="1:13">
      <c r="A18" s="18"/>
      <c r="B18" s="18"/>
      <c r="C18" s="27" t="s">
        <v>113</v>
      </c>
      <c r="D18" s="18"/>
      <c r="E18" s="18"/>
      <c r="F18" s="18"/>
      <c r="G18" s="26">
        <v>4818</v>
      </c>
      <c r="H18" s="26" t="s">
        <v>110</v>
      </c>
      <c r="I18" s="26"/>
      <c r="J18" s="18"/>
      <c r="K18" s="26" t="s">
        <v>24</v>
      </c>
      <c r="L18" s="26" t="s">
        <v>16</v>
      </c>
      <c r="M18" s="18"/>
    </row>
    <row r="19" spans="1:13">
      <c r="A19" s="18"/>
      <c r="B19" s="18"/>
      <c r="C19" s="33"/>
      <c r="D19" s="18"/>
      <c r="E19" s="29" t="s">
        <v>58</v>
      </c>
      <c r="F19" s="18">
        <v>3</v>
      </c>
      <c r="G19" s="26">
        <f>SUM(G16:G18)</f>
        <v>19818</v>
      </c>
      <c r="H19" s="26" t="s">
        <v>56</v>
      </c>
      <c r="I19" s="26"/>
      <c r="J19" s="18">
        <v>3</v>
      </c>
      <c r="K19" s="26">
        <f>SUM(K16:K18)</f>
        <v>11858</v>
      </c>
      <c r="L19" s="26" t="s">
        <v>56</v>
      </c>
      <c r="M19" s="18"/>
    </row>
    <row r="20" spans="1:13">
      <c r="A20" s="18"/>
      <c r="B20" s="18">
        <v>4</v>
      </c>
      <c r="C20" s="28" t="s">
        <v>63</v>
      </c>
      <c r="D20" s="18"/>
      <c r="E20" s="18"/>
      <c r="F20" s="18"/>
      <c r="G20" s="26"/>
      <c r="H20" s="26"/>
      <c r="I20" s="26"/>
      <c r="J20" s="18"/>
      <c r="K20" s="26"/>
      <c r="L20" s="26"/>
      <c r="M20" s="18"/>
    </row>
    <row r="21" spans="1:13">
      <c r="A21" s="18"/>
      <c r="B21" s="18"/>
      <c r="C21" s="25" t="s">
        <v>114</v>
      </c>
      <c r="D21" s="18"/>
      <c r="E21" s="18"/>
      <c r="F21" s="18"/>
      <c r="G21" s="26">
        <v>0</v>
      </c>
      <c r="H21" s="26" t="s">
        <v>16</v>
      </c>
      <c r="I21" s="26"/>
      <c r="J21" s="18"/>
      <c r="K21" s="26">
        <v>0</v>
      </c>
      <c r="L21" s="26" t="s">
        <v>15</v>
      </c>
      <c r="M21" s="18"/>
    </row>
    <row r="22" spans="1:13">
      <c r="A22" s="18"/>
      <c r="B22" s="18"/>
      <c r="C22" s="27" t="s">
        <v>15</v>
      </c>
      <c r="D22" s="18"/>
      <c r="E22" s="18"/>
      <c r="F22" s="18"/>
      <c r="G22" s="26">
        <v>0</v>
      </c>
      <c r="H22" s="26" t="s">
        <v>16</v>
      </c>
      <c r="I22" s="26"/>
      <c r="J22" s="18"/>
      <c r="K22" s="26">
        <v>0</v>
      </c>
      <c r="L22" s="26" t="s">
        <v>15</v>
      </c>
      <c r="M22" s="18"/>
    </row>
    <row r="23" spans="1:13">
      <c r="A23" s="18"/>
      <c r="B23" s="18"/>
      <c r="C23" s="27" t="s">
        <v>15</v>
      </c>
      <c r="D23" s="18"/>
      <c r="E23" s="18"/>
      <c r="F23" s="18"/>
      <c r="G23" s="26">
        <v>0</v>
      </c>
      <c r="H23" s="26" t="s">
        <v>16</v>
      </c>
      <c r="I23" s="26"/>
      <c r="J23" s="18"/>
      <c r="K23" s="26">
        <v>0</v>
      </c>
      <c r="L23" s="26" t="s">
        <v>15</v>
      </c>
      <c r="M23" s="18"/>
    </row>
    <row r="24" spans="1:13">
      <c r="A24" s="18"/>
      <c r="B24" s="18"/>
      <c r="C24" s="33"/>
      <c r="D24" s="18"/>
      <c r="E24" s="29" t="s">
        <v>58</v>
      </c>
      <c r="F24" s="18">
        <v>4</v>
      </c>
      <c r="G24" s="26">
        <v>0</v>
      </c>
      <c r="H24" s="26" t="s">
        <v>56</v>
      </c>
      <c r="I24" s="26"/>
      <c r="J24" s="18">
        <v>4</v>
      </c>
      <c r="K24" s="26">
        <f>SUM(K21:K23)</f>
        <v>0</v>
      </c>
      <c r="L24" s="26" t="s">
        <v>56</v>
      </c>
      <c r="M24" s="18"/>
    </row>
    <row r="25" spans="1:13">
      <c r="A25" s="18"/>
      <c r="B25" s="18">
        <v>5</v>
      </c>
      <c r="C25" s="28" t="s">
        <v>64</v>
      </c>
      <c r="D25" s="18"/>
      <c r="E25" s="18"/>
      <c r="F25" s="18"/>
      <c r="G25" s="26"/>
      <c r="H25" s="26"/>
      <c r="I25" s="26"/>
      <c r="J25" s="18"/>
      <c r="K25" s="26"/>
      <c r="L25" s="26"/>
      <c r="M25" s="18"/>
    </row>
    <row r="26" spans="1:13">
      <c r="A26" s="18"/>
      <c r="B26" s="18"/>
      <c r="C26" s="25" t="s">
        <v>96</v>
      </c>
      <c r="D26" s="18"/>
      <c r="E26" s="18"/>
      <c r="F26" s="18"/>
      <c r="G26" s="26">
        <f>9176+11952+35448+17389+1378+282913</f>
        <v>358256</v>
      </c>
      <c r="H26" s="26" t="s">
        <v>115</v>
      </c>
      <c r="I26" s="26"/>
      <c r="J26" s="18"/>
      <c r="K26" s="26">
        <v>225000</v>
      </c>
      <c r="L26" s="26" t="s">
        <v>89</v>
      </c>
      <c r="M26" s="18"/>
    </row>
    <row r="27" spans="1:13">
      <c r="A27" s="18"/>
      <c r="B27" s="18"/>
      <c r="C27" s="27" t="s">
        <v>136</v>
      </c>
      <c r="D27" s="18"/>
      <c r="E27" s="18"/>
      <c r="F27" s="18"/>
      <c r="G27" s="26">
        <f>1260+1092+170+10311</f>
        <v>12833</v>
      </c>
      <c r="H27" s="26" t="s">
        <v>116</v>
      </c>
      <c r="I27" s="26"/>
      <c r="J27" s="18"/>
      <c r="K27" s="26">
        <v>12891</v>
      </c>
      <c r="L27" s="26" t="s">
        <v>97</v>
      </c>
      <c r="M27" s="18"/>
    </row>
    <row r="28" spans="1:13">
      <c r="A28" s="18"/>
      <c r="B28" s="18"/>
      <c r="C28" s="27" t="s">
        <v>98</v>
      </c>
      <c r="D28" s="18"/>
      <c r="E28" s="18"/>
      <c r="F28" s="18"/>
      <c r="G28" s="26">
        <v>0</v>
      </c>
      <c r="H28" s="26" t="s">
        <v>16</v>
      </c>
      <c r="I28" s="26"/>
      <c r="J28" s="18"/>
      <c r="K28" s="26">
        <v>0</v>
      </c>
      <c r="L28" s="26" t="s">
        <v>15</v>
      </c>
      <c r="M28" s="18"/>
    </row>
    <row r="29" spans="1:13">
      <c r="A29" s="18"/>
      <c r="B29" s="18"/>
      <c r="C29" s="33"/>
      <c r="D29" s="18"/>
      <c r="E29" s="29" t="s">
        <v>58</v>
      </c>
      <c r="F29" s="34">
        <v>5</v>
      </c>
      <c r="G29" s="26">
        <f>SUM(G26:G28)</f>
        <v>371089</v>
      </c>
      <c r="H29" s="26" t="s">
        <v>56</v>
      </c>
      <c r="I29" s="26"/>
      <c r="J29" s="34">
        <v>5</v>
      </c>
      <c r="K29" s="26">
        <f>SUM(K26:K28)</f>
        <v>237891</v>
      </c>
      <c r="L29" s="26" t="s">
        <v>56</v>
      </c>
      <c r="M29" s="18"/>
    </row>
    <row r="30" spans="1:13">
      <c r="A30" s="18"/>
      <c r="B30" s="34">
        <v>6</v>
      </c>
      <c r="C30" s="35" t="s">
        <v>65</v>
      </c>
      <c r="D30" s="34"/>
      <c r="E30" s="34"/>
      <c r="F30" s="18"/>
      <c r="G30" s="26"/>
      <c r="H30" s="26"/>
      <c r="I30" s="26"/>
      <c r="J30" s="34"/>
      <c r="K30" s="26"/>
      <c r="L30" s="26"/>
      <c r="M30" s="18"/>
    </row>
    <row r="31" spans="1:13">
      <c r="A31" s="18"/>
      <c r="B31" s="18"/>
      <c r="C31" s="25" t="s">
        <v>99</v>
      </c>
      <c r="D31" s="18"/>
      <c r="E31" s="18"/>
      <c r="F31" s="18"/>
      <c r="G31" s="26">
        <v>3853</v>
      </c>
      <c r="H31" s="26" t="s">
        <v>93</v>
      </c>
      <c r="I31" s="26"/>
      <c r="J31" s="18"/>
      <c r="K31" s="26">
        <v>1023</v>
      </c>
      <c r="L31" s="26" t="s">
        <v>86</v>
      </c>
      <c r="M31" s="18"/>
    </row>
    <row r="32" spans="1:13">
      <c r="A32" s="18"/>
      <c r="B32" s="18"/>
      <c r="C32" s="27" t="s">
        <v>100</v>
      </c>
      <c r="D32" s="18"/>
      <c r="E32" s="18"/>
      <c r="F32" s="18"/>
      <c r="G32" s="26">
        <v>0</v>
      </c>
      <c r="H32" s="26" t="s">
        <v>16</v>
      </c>
      <c r="I32" s="26"/>
      <c r="J32" s="18"/>
      <c r="K32" s="26" t="s">
        <v>24</v>
      </c>
      <c r="L32" s="26" t="s">
        <v>16</v>
      </c>
      <c r="M32" s="18"/>
    </row>
    <row r="33" spans="1:13">
      <c r="A33" s="18"/>
      <c r="B33" s="18"/>
      <c r="C33" s="27" t="s">
        <v>102</v>
      </c>
      <c r="D33" s="18"/>
      <c r="E33" s="18"/>
      <c r="F33" s="18"/>
      <c r="G33" s="26">
        <v>861</v>
      </c>
      <c r="H33" s="26" t="s">
        <v>89</v>
      </c>
      <c r="I33" s="26"/>
      <c r="J33" s="18"/>
      <c r="K33" s="26">
        <v>320</v>
      </c>
      <c r="L33" s="26" t="s">
        <v>101</v>
      </c>
      <c r="M33" s="18"/>
    </row>
    <row r="34" spans="1:13">
      <c r="A34" s="18"/>
      <c r="B34" s="18"/>
      <c r="C34" s="33"/>
      <c r="D34" s="18"/>
      <c r="E34" s="29" t="s">
        <v>58</v>
      </c>
      <c r="F34" s="34">
        <v>6</v>
      </c>
      <c r="G34" s="26">
        <f>SUM(G31:G33)</f>
        <v>4714</v>
      </c>
      <c r="H34" s="26" t="s">
        <v>56</v>
      </c>
      <c r="I34" s="26"/>
      <c r="J34" s="34">
        <v>6</v>
      </c>
      <c r="K34" s="26">
        <f>SUM(K31:K33)</f>
        <v>1343</v>
      </c>
      <c r="L34" s="26" t="s">
        <v>56</v>
      </c>
      <c r="M34" s="18"/>
    </row>
    <row r="35" spans="1:13">
      <c r="A35" s="18"/>
      <c r="B35" s="18">
        <v>7</v>
      </c>
      <c r="C35" s="28" t="s">
        <v>66</v>
      </c>
      <c r="D35" s="18"/>
      <c r="E35" s="18"/>
      <c r="F35" s="18"/>
      <c r="G35" s="26"/>
      <c r="H35" s="26"/>
      <c r="I35" s="26"/>
      <c r="J35" s="18"/>
      <c r="K35" s="26"/>
      <c r="L35" s="26"/>
      <c r="M35" s="18"/>
    </row>
    <row r="36" spans="1:13">
      <c r="A36" s="18"/>
      <c r="B36" s="18"/>
      <c r="C36" s="25" t="s">
        <v>103</v>
      </c>
      <c r="D36" s="18"/>
      <c r="E36" s="18"/>
      <c r="F36" s="18"/>
      <c r="G36" s="26">
        <f>7000+3850</f>
        <v>10850</v>
      </c>
      <c r="H36" s="26" t="s">
        <v>117</v>
      </c>
      <c r="I36" s="26"/>
      <c r="J36" s="18"/>
      <c r="K36" s="26">
        <v>8381</v>
      </c>
      <c r="L36" s="26" t="s">
        <v>104</v>
      </c>
      <c r="M36" s="18"/>
    </row>
    <row r="37" spans="1:13">
      <c r="A37" s="18"/>
      <c r="B37" s="18"/>
      <c r="C37" s="27" t="s">
        <v>107</v>
      </c>
      <c r="D37" s="18"/>
      <c r="E37" s="18"/>
      <c r="F37" s="18"/>
      <c r="G37" s="26">
        <v>6999</v>
      </c>
      <c r="H37" s="26" t="s">
        <v>123</v>
      </c>
      <c r="I37" s="26"/>
      <c r="J37" s="18"/>
      <c r="K37" s="26">
        <v>5492</v>
      </c>
      <c r="L37" s="26" t="s">
        <v>105</v>
      </c>
      <c r="M37" s="18"/>
    </row>
    <row r="38" spans="1:13">
      <c r="A38" s="18"/>
      <c r="B38" s="18"/>
      <c r="C38" s="27" t="s">
        <v>118</v>
      </c>
      <c r="D38" s="18"/>
      <c r="E38" s="18"/>
      <c r="F38" s="18"/>
      <c r="G38" s="26">
        <v>1000</v>
      </c>
      <c r="H38" s="26" t="s">
        <v>124</v>
      </c>
      <c r="I38" s="26"/>
      <c r="J38" s="18"/>
      <c r="K38" s="26">
        <v>1000</v>
      </c>
      <c r="L38" s="26" t="s">
        <v>106</v>
      </c>
      <c r="M38" s="18"/>
    </row>
    <row r="39" spans="1:13">
      <c r="A39" s="18"/>
      <c r="B39" s="18"/>
      <c r="C39" s="18"/>
      <c r="D39" s="18"/>
      <c r="E39" s="29" t="s">
        <v>58</v>
      </c>
      <c r="F39" s="18">
        <v>7</v>
      </c>
      <c r="G39" s="26">
        <f>SUM(G36:G38)</f>
        <v>18849</v>
      </c>
      <c r="H39" s="26" t="s">
        <v>56</v>
      </c>
      <c r="I39" s="26"/>
      <c r="J39" s="18">
        <v>7</v>
      </c>
      <c r="K39" s="26">
        <f>SUM(K36:K38)</f>
        <v>14873</v>
      </c>
      <c r="L39" s="26" t="s">
        <v>56</v>
      </c>
      <c r="M39" s="18"/>
    </row>
    <row r="40" spans="1:13">
      <c r="A40" s="18"/>
      <c r="B40" s="18"/>
      <c r="C40" s="18"/>
      <c r="D40" s="18"/>
      <c r="E40" s="29"/>
      <c r="F40" s="18"/>
      <c r="G40" s="26"/>
      <c r="H40" s="26"/>
      <c r="I40" s="26"/>
      <c r="J40" s="18"/>
      <c r="K40" s="26"/>
      <c r="L40" s="26"/>
      <c r="M40" s="18"/>
    </row>
    <row r="41" spans="1:13">
      <c r="A41" s="18" t="s">
        <v>67</v>
      </c>
      <c r="B41" s="18"/>
      <c r="C41" s="18"/>
      <c r="D41" s="18"/>
      <c r="E41" s="18"/>
      <c r="F41" s="18"/>
      <c r="G41" s="18"/>
      <c r="H41" s="18"/>
      <c r="I41" s="18"/>
      <c r="J41" s="18"/>
      <c r="K41" s="18"/>
      <c r="L41" s="18"/>
      <c r="M41" s="18"/>
    </row>
    <row r="42" spans="1:13">
      <c r="A42" s="18"/>
      <c r="B42" s="18"/>
      <c r="C42" s="18"/>
      <c r="D42" s="18"/>
      <c r="E42" s="18"/>
      <c r="F42" s="18"/>
      <c r="G42" s="18"/>
      <c r="H42" s="18"/>
      <c r="I42" s="18"/>
      <c r="J42" s="18"/>
      <c r="K42" s="18"/>
      <c r="L42" s="18"/>
      <c r="M42" s="18"/>
    </row>
    <row r="43" spans="1:13">
      <c r="A43" s="105" t="s">
        <v>68</v>
      </c>
      <c r="B43" s="105"/>
      <c r="C43" s="105"/>
      <c r="D43" s="105"/>
      <c r="E43" s="105"/>
      <c r="F43" s="105"/>
      <c r="G43" s="105"/>
      <c r="H43" s="105"/>
      <c r="I43" s="105"/>
      <c r="J43" s="105"/>
      <c r="K43" s="105"/>
      <c r="L43" s="105"/>
      <c r="M43" s="18"/>
    </row>
  </sheetData>
  <mergeCells count="4">
    <mergeCell ref="C1:K1"/>
    <mergeCell ref="C2:K2"/>
    <mergeCell ref="B12:E12"/>
    <mergeCell ref="A43:L43"/>
  </mergeCells>
  <pageMargins left="0.25" right="0.25" top="0.75" bottom="0.75" header="0.3" footer="0.3"/>
  <pageSetup scale="91" orientation="portrait" r:id="rId1"/>
  <headerFooter>
    <oddFooter xml:space="preserve">&amp;CData Form Page 4 of 4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4BF7FB7F0AD5479CD7D3A5771685A0" ma:contentTypeVersion="16" ma:contentTypeDescription="Create a new document." ma:contentTypeScope="" ma:versionID="7a1d2e07b65a86ae711692395f9adfdc">
  <xsd:schema xmlns:xsd="http://www.w3.org/2001/XMLSchema" xmlns:xs="http://www.w3.org/2001/XMLSchema" xmlns:p="http://schemas.microsoft.com/office/2006/metadata/properties" xmlns:ns3="30e7c63f-7efd-4aba-938d-95ce18596a45" xmlns:ns4="0b04bac0-7198-4fdd-afa7-fb87d2ff7b46" targetNamespace="http://schemas.microsoft.com/office/2006/metadata/properties" ma:root="true" ma:fieldsID="adc1f7f3eab61b071136faffba4d2dcb" ns3:_="" ns4:_="">
    <xsd:import namespace="30e7c63f-7efd-4aba-938d-95ce18596a45"/>
    <xsd:import namespace="0b04bac0-7198-4fdd-afa7-fb87d2ff7b46"/>
    <xsd:element name="properties">
      <xsd:complexType>
        <xsd:sequence>
          <xsd:element name="documentManagement">
            <xsd:complexType>
              <xsd:all>
                <xsd:element ref="ns3:MigrationWizId" minOccurs="0"/>
                <xsd:element ref="ns3:MigrationWizIdPermissions" minOccurs="0"/>
                <xsd:element ref="ns3:MigrationWizIdVersion"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7c63f-7efd-4aba-938d-95ce18596a4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04bac0-7198-4fdd-afa7-fb87d2ff7b4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grationWizId xmlns="30e7c63f-7efd-4aba-938d-95ce18596a45" xsi:nil="true"/>
    <MigrationWizIdPermissions xmlns="30e7c63f-7efd-4aba-938d-95ce18596a45" xsi:nil="true"/>
    <_activity xmlns="30e7c63f-7efd-4aba-938d-95ce18596a45" xsi:nil="true"/>
    <MigrationWizIdVersion xmlns="30e7c63f-7efd-4aba-938d-95ce18596a4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01B63E-E4A1-4D1A-84C7-6FCBE120B0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7c63f-7efd-4aba-938d-95ce18596a45"/>
    <ds:schemaRef ds:uri="0b04bac0-7198-4fdd-afa7-fb87d2ff7b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4B7A1F-9C3A-4DFA-B36C-4491B8195F09}">
  <ds:schemaRefs>
    <ds:schemaRef ds:uri="http://purl.org/dc/terms/"/>
    <ds:schemaRef ds:uri="http://schemas.microsoft.com/office/2006/documentManagement/types"/>
    <ds:schemaRef ds:uri="http://purl.org/dc/dcmitype/"/>
    <ds:schemaRef ds:uri="http://schemas.microsoft.com/office/infopath/2007/PartnerControls"/>
    <ds:schemaRef ds:uri="30e7c63f-7efd-4aba-938d-95ce18596a45"/>
    <ds:schemaRef ds:uri="http://purl.org/dc/elements/1.1/"/>
    <ds:schemaRef ds:uri="http://schemas.microsoft.com/office/2006/metadata/properties"/>
    <ds:schemaRef ds:uri="http://schemas.openxmlformats.org/package/2006/metadata/core-properties"/>
    <ds:schemaRef ds:uri="0b04bac0-7198-4fdd-afa7-fb87d2ff7b46"/>
    <ds:schemaRef ds:uri="http://www.w3.org/XML/1998/namespace"/>
  </ds:schemaRefs>
</ds:datastoreItem>
</file>

<file path=customXml/itemProps3.xml><?xml version="1.0" encoding="utf-8"?>
<ds:datastoreItem xmlns:ds="http://schemas.openxmlformats.org/officeDocument/2006/customXml" ds:itemID="{210DAC3A-6240-4248-B4F7-4FBA95AD87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Page 1&amp;2</vt:lpstr>
      <vt:lpstr>Data Reconciliation</vt:lpstr>
      <vt:lpstr>'Data Reconciliation'!Print_Area</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Mike Missios</cp:lastModifiedBy>
  <cp:revision/>
  <cp:lastPrinted>2026-03-06T16:24:08Z</cp:lastPrinted>
  <dcterms:created xsi:type="dcterms:W3CDTF">2011-09-23T15:40:06Z</dcterms:created>
  <dcterms:modified xsi:type="dcterms:W3CDTF">2026-03-09T21:27:39Z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0x0101006B4BF7FB7F0AD5479CD7D3A5771685A0</vt:lpwstr>
  </property>
</Properties>
</file>